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0730" windowHeight="11160" activeTab="2"/>
  </bookViews>
  <sheets>
    <sheet name="Тітул" sheetId="5" r:id="rId1"/>
    <sheet name="Графік навчального процесу" sheetId="4" r:id="rId2"/>
    <sheet name="2026" sheetId="3" r:id="rId3"/>
    <sheet name="Аркуш погодження" sheetId="8" r:id="rId4"/>
    <sheet name="Лист2" sheetId="7" r:id="rId5"/>
  </sheets>
  <externalReferences>
    <externalReference r:id="rId6"/>
  </externalReferences>
  <definedNames>
    <definedName name="_xlnm.Print_Area" localSheetId="2">'2026'!$A$1:$Z$171</definedName>
    <definedName name="_xlnm.Print_Area" localSheetId="1">'Графік навчального процесу'!$A$1:$BA$32</definedName>
    <definedName name="_xlnm.Print_Area" localSheetId="0">Тітул!$A$1:$AV$31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A179" i="3" l="1"/>
  <c r="Z179" i="3"/>
  <c r="Y179" i="3"/>
  <c r="X179" i="3"/>
  <c r="W179" i="3"/>
  <c r="R179" i="3"/>
  <c r="AA180" i="3" s="1"/>
  <c r="M179" i="3"/>
  <c r="L179" i="3" s="1"/>
  <c r="K179" i="3" s="1"/>
  <c r="T152" i="3" l="1"/>
  <c r="U152" i="3"/>
  <c r="V152" i="3"/>
  <c r="S152" i="3"/>
  <c r="T151" i="3"/>
  <c r="U151" i="3"/>
  <c r="V151" i="3"/>
  <c r="S151" i="3"/>
  <c r="N159" i="3"/>
  <c r="AA54" i="3"/>
  <c r="Z54" i="3"/>
  <c r="Y54" i="3"/>
  <c r="X54" i="3"/>
  <c r="W54" i="3"/>
  <c r="R54" i="3"/>
  <c r="AA55" i="3" s="1"/>
  <c r="M54" i="3"/>
  <c r="L54" i="3" s="1"/>
  <c r="K54" i="3" s="1"/>
  <c r="M48" i="3" l="1"/>
  <c r="N151" i="3"/>
  <c r="O151" i="3"/>
  <c r="O159" i="3" s="1"/>
  <c r="P151" i="3"/>
  <c r="P159" i="3" s="1"/>
  <c r="Q151" i="3"/>
  <c r="Q159" i="3" s="1"/>
  <c r="M132" i="3"/>
  <c r="R132" i="3"/>
  <c r="AA133" i="3" s="1"/>
  <c r="W132" i="3"/>
  <c r="X132" i="3"/>
  <c r="Y132" i="3"/>
  <c r="Z132" i="3"/>
  <c r="AA132" i="3"/>
  <c r="M135" i="3"/>
  <c r="R135" i="3"/>
  <c r="W135" i="3"/>
  <c r="X135" i="3"/>
  <c r="Y135" i="3"/>
  <c r="Z135" i="3"/>
  <c r="AA135" i="3"/>
  <c r="AA136" i="3"/>
  <c r="AA51" i="3"/>
  <c r="Z51" i="3"/>
  <c r="Y51" i="3"/>
  <c r="X51" i="3"/>
  <c r="W51" i="3"/>
  <c r="R51" i="3"/>
  <c r="AA52" i="3" s="1"/>
  <c r="M51" i="3"/>
  <c r="AA48" i="3"/>
  <c r="Z48" i="3"/>
  <c r="Y48" i="3"/>
  <c r="X48" i="3"/>
  <c r="W48" i="3"/>
  <c r="R48" i="3"/>
  <c r="AA49" i="3" s="1"/>
  <c r="AA45" i="3"/>
  <c r="Z45" i="3"/>
  <c r="Y45" i="3"/>
  <c r="X45" i="3"/>
  <c r="W45" i="3"/>
  <c r="R45" i="3"/>
  <c r="AA46" i="3" s="1"/>
  <c r="M45" i="3"/>
  <c r="AA42" i="3"/>
  <c r="Z42" i="3"/>
  <c r="Y42" i="3"/>
  <c r="X42" i="3"/>
  <c r="W42" i="3"/>
  <c r="R42" i="3"/>
  <c r="AA43" i="3" s="1"/>
  <c r="M42" i="3"/>
  <c r="L42" i="3" s="1"/>
  <c r="K42" i="3" s="1"/>
  <c r="AA39" i="3"/>
  <c r="Z39" i="3"/>
  <c r="Y39" i="3"/>
  <c r="X39" i="3"/>
  <c r="W39" i="3"/>
  <c r="R39" i="3"/>
  <c r="AA40" i="3" s="1"/>
  <c r="M39" i="3"/>
  <c r="O157" i="3"/>
  <c r="P157" i="3"/>
  <c r="Q157" i="3"/>
  <c r="N157" i="3"/>
  <c r="T158" i="3"/>
  <c r="U158" i="3"/>
  <c r="V158" i="3"/>
  <c r="S158" i="3"/>
  <c r="S157" i="3"/>
  <c r="W157" i="3" s="1"/>
  <c r="U157" i="3"/>
  <c r="Y157" i="3" s="1"/>
  <c r="V157" i="3"/>
  <c r="Z157" i="3" s="1"/>
  <c r="T157" i="3"/>
  <c r="M153" i="3"/>
  <c r="AA153" i="3"/>
  <c r="Z153" i="3"/>
  <c r="W153" i="3"/>
  <c r="X153" i="3"/>
  <c r="Y153" i="3"/>
  <c r="M155" i="3"/>
  <c r="AA155" i="3"/>
  <c r="X155" i="3"/>
  <c r="R155" i="3"/>
  <c r="Y155" i="3"/>
  <c r="Z155" i="3"/>
  <c r="AA148" i="3"/>
  <c r="Z148" i="3"/>
  <c r="Y148" i="3"/>
  <c r="X148" i="3"/>
  <c r="W148" i="3"/>
  <c r="R148" i="3"/>
  <c r="AA149" i="3" s="1"/>
  <c r="M148" i="3"/>
  <c r="AA145" i="3"/>
  <c r="Z145" i="3"/>
  <c r="Y145" i="3"/>
  <c r="X145" i="3"/>
  <c r="W145" i="3"/>
  <c r="R145" i="3"/>
  <c r="AA146" i="3" s="1"/>
  <c r="M145" i="3"/>
  <c r="AA142" i="3"/>
  <c r="Z142" i="3"/>
  <c r="Y142" i="3"/>
  <c r="X142" i="3"/>
  <c r="W142" i="3"/>
  <c r="R142" i="3"/>
  <c r="AA143" i="3" s="1"/>
  <c r="M142" i="3"/>
  <c r="AA139" i="3"/>
  <c r="Z139" i="3"/>
  <c r="Y139" i="3"/>
  <c r="X139" i="3"/>
  <c r="W139" i="3"/>
  <c r="R139" i="3"/>
  <c r="AA140" i="3" s="1"/>
  <c r="M139" i="3"/>
  <c r="A142" i="3"/>
  <c r="A145" i="3" s="1"/>
  <c r="A148" i="3" s="1"/>
  <c r="AA138" i="3"/>
  <c r="L135" i="3" l="1"/>
  <c r="K135" i="3" s="1"/>
  <c r="L132" i="3"/>
  <c r="K132" i="3" s="1"/>
  <c r="X157" i="3"/>
  <c r="R157" i="3"/>
  <c r="AA157" i="3"/>
  <c r="L39" i="3"/>
  <c r="K39" i="3" s="1"/>
  <c r="L48" i="3"/>
  <c r="L45" i="3"/>
  <c r="K45" i="3" s="1"/>
  <c r="L51" i="3"/>
  <c r="K51" i="3" s="1"/>
  <c r="L155" i="3"/>
  <c r="K155" i="3" s="1"/>
  <c r="AA156" i="3"/>
  <c r="R153" i="3"/>
  <c r="AA154" i="3" s="1"/>
  <c r="M157" i="3"/>
  <c r="W155" i="3"/>
  <c r="L145" i="3"/>
  <c r="K145" i="3" s="1"/>
  <c r="L148" i="3"/>
  <c r="K148" i="3" s="1"/>
  <c r="L142" i="3"/>
  <c r="K142" i="3" s="1"/>
  <c r="L139" i="3"/>
  <c r="K139" i="3" s="1"/>
  <c r="K48" i="3" l="1"/>
  <c r="K157" i="3"/>
  <c r="L153" i="3"/>
  <c r="K153" i="3" s="1"/>
  <c r="L157" i="3"/>
  <c r="V210" i="3" l="1"/>
  <c r="U210" i="3"/>
  <c r="T210" i="3"/>
  <c r="S210" i="3"/>
  <c r="V209" i="3"/>
  <c r="U209" i="3"/>
  <c r="T209" i="3"/>
  <c r="S209" i="3"/>
  <c r="Q209" i="3"/>
  <c r="P209" i="3"/>
  <c r="O209" i="3"/>
  <c r="N209" i="3"/>
  <c r="AA206" i="3"/>
  <c r="Z206" i="3"/>
  <c r="Y206" i="3"/>
  <c r="X206" i="3"/>
  <c r="W206" i="3"/>
  <c r="R206" i="3"/>
  <c r="AA207" i="3" s="1"/>
  <c r="M206" i="3"/>
  <c r="A206" i="3"/>
  <c r="AA204" i="3"/>
  <c r="AA203" i="3"/>
  <c r="A203" i="3"/>
  <c r="AA201" i="3"/>
  <c r="AA200" i="3"/>
  <c r="Z200" i="3"/>
  <c r="Y200" i="3"/>
  <c r="X200" i="3"/>
  <c r="W200" i="3"/>
  <c r="R200" i="3"/>
  <c r="M200" i="3"/>
  <c r="L200" i="3"/>
  <c r="K200" i="3" s="1"/>
  <c r="AA197" i="3"/>
  <c r="Z197" i="3"/>
  <c r="Y197" i="3"/>
  <c r="X197" i="3"/>
  <c r="W197" i="3"/>
  <c r="R197" i="3"/>
  <c r="AA198" i="3" s="1"/>
  <c r="M197" i="3"/>
  <c r="AA194" i="3"/>
  <c r="Z194" i="3"/>
  <c r="Y194" i="3"/>
  <c r="X194" i="3"/>
  <c r="W194" i="3"/>
  <c r="R194" i="3"/>
  <c r="AA195" i="3" s="1"/>
  <c r="M194" i="3"/>
  <c r="L194" i="3" s="1"/>
  <c r="K194" i="3" s="1"/>
  <c r="AA191" i="3"/>
  <c r="Z191" i="3"/>
  <c r="Y191" i="3"/>
  <c r="X191" i="3"/>
  <c r="W191" i="3"/>
  <c r="R191" i="3"/>
  <c r="AA192" i="3" s="1"/>
  <c r="M191" i="3"/>
  <c r="AA188" i="3"/>
  <c r="Z188" i="3"/>
  <c r="Y188" i="3"/>
  <c r="X188" i="3"/>
  <c r="W188" i="3"/>
  <c r="R188" i="3"/>
  <c r="AA189" i="3" s="1"/>
  <c r="M188" i="3"/>
  <c r="AA185" i="3"/>
  <c r="Z185" i="3"/>
  <c r="Y185" i="3"/>
  <c r="X185" i="3"/>
  <c r="W185" i="3"/>
  <c r="R185" i="3"/>
  <c r="AA186" i="3" s="1"/>
  <c r="M185" i="3"/>
  <c r="AA182" i="3"/>
  <c r="Z182" i="3"/>
  <c r="Y182" i="3"/>
  <c r="X182" i="3"/>
  <c r="W182" i="3"/>
  <c r="R182" i="3"/>
  <c r="AA183" i="3" s="1"/>
  <c r="M182" i="3"/>
  <c r="A182" i="3"/>
  <c r="A185" i="3" s="1"/>
  <c r="A188" i="3" s="1"/>
  <c r="A191" i="3" s="1"/>
  <c r="A194" i="3" s="1"/>
  <c r="A197" i="3" s="1"/>
  <c r="A200" i="3" s="1"/>
  <c r="L206" i="3" l="1"/>
  <c r="K206" i="3" s="1"/>
  <c r="Z209" i="3"/>
  <c r="L191" i="3"/>
  <c r="K191" i="3" s="1"/>
  <c r="X209" i="3"/>
  <c r="R209" i="3"/>
  <c r="L182" i="3"/>
  <c r="K182" i="3" s="1"/>
  <c r="W209" i="3"/>
  <c r="AA210" i="3"/>
  <c r="M209" i="3"/>
  <c r="Y209" i="3"/>
  <c r="L188" i="3"/>
  <c r="K188" i="3" s="1"/>
  <c r="AA209" i="3"/>
  <c r="L185" i="3"/>
  <c r="K185" i="3" s="1"/>
  <c r="L197" i="3"/>
  <c r="K197" i="3" s="1"/>
  <c r="AA69" i="3"/>
  <c r="Z69" i="3"/>
  <c r="Y69" i="3"/>
  <c r="X69" i="3"/>
  <c r="W69" i="3"/>
  <c r="R69" i="3"/>
  <c r="AA70" i="3" s="1"/>
  <c r="M69" i="3"/>
  <c r="L69" i="3"/>
  <c r="K69" i="3" s="1"/>
  <c r="K209" i="3" l="1"/>
  <c r="L209" i="3"/>
  <c r="AA125" i="3"/>
  <c r="Z125" i="3"/>
  <c r="Y125" i="3"/>
  <c r="X125" i="3"/>
  <c r="W125" i="3"/>
  <c r="R125" i="3"/>
  <c r="AA126" i="3" s="1"/>
  <c r="M125" i="3"/>
  <c r="AA122" i="3"/>
  <c r="Z122" i="3"/>
  <c r="Y122" i="3"/>
  <c r="X122" i="3"/>
  <c r="W122" i="3"/>
  <c r="R122" i="3"/>
  <c r="AA123" i="3" s="1"/>
  <c r="M122" i="3"/>
  <c r="AA66" i="3"/>
  <c r="Z66" i="3"/>
  <c r="Y66" i="3"/>
  <c r="X66" i="3"/>
  <c r="W66" i="3"/>
  <c r="R66" i="3"/>
  <c r="AA67" i="3" s="1"/>
  <c r="M66" i="3"/>
  <c r="A66" i="3"/>
  <c r="A69" i="3" s="1"/>
  <c r="AA24" i="3"/>
  <c r="Z24" i="3"/>
  <c r="Y24" i="3"/>
  <c r="X24" i="3"/>
  <c r="W24" i="3"/>
  <c r="R24" i="3"/>
  <c r="AA25" i="3" s="1"/>
  <c r="M24" i="3"/>
  <c r="AA57" i="3"/>
  <c r="Z57" i="3"/>
  <c r="Y57" i="3"/>
  <c r="X57" i="3"/>
  <c r="W57" i="3"/>
  <c r="R57" i="3"/>
  <c r="AA58" i="3" s="1"/>
  <c r="M57" i="3"/>
  <c r="L24" i="3" l="1"/>
  <c r="K24" i="3" s="1"/>
  <c r="L57" i="3"/>
  <c r="K57" i="3" s="1"/>
  <c r="L66" i="3"/>
  <c r="K66" i="3" s="1"/>
  <c r="L122" i="3"/>
  <c r="K122" i="3" s="1"/>
  <c r="L125" i="3"/>
  <c r="K125" i="3" s="1"/>
  <c r="A6" i="8"/>
  <c r="A7" i="8" s="1"/>
  <c r="A8" i="8" s="1"/>
  <c r="A9" i="8" s="1"/>
  <c r="M63" i="3" l="1"/>
  <c r="M36" i="3"/>
  <c r="M33" i="3"/>
  <c r="M30" i="3"/>
  <c r="M21" i="3"/>
  <c r="M18" i="3"/>
  <c r="M15" i="3"/>
  <c r="M12" i="3"/>
  <c r="M151" i="3" l="1"/>
  <c r="M159" i="3" s="1"/>
  <c r="R30" i="3"/>
  <c r="R33" i="3"/>
  <c r="AA34" i="3" s="1"/>
  <c r="R36" i="3"/>
  <c r="AA37" i="3" s="1"/>
  <c r="R63" i="3"/>
  <c r="M79" i="3"/>
  <c r="R79" i="3"/>
  <c r="AA80" i="3" s="1"/>
  <c r="M82" i="3"/>
  <c r="R82" i="3"/>
  <c r="AA83" i="3" s="1"/>
  <c r="M85" i="3"/>
  <c r="R85" i="3"/>
  <c r="AA86" i="3" s="1"/>
  <c r="M88" i="3"/>
  <c r="R88" i="3"/>
  <c r="AA89" i="3" s="1"/>
  <c r="M91" i="3"/>
  <c r="R91" i="3"/>
  <c r="AA92" i="3" s="1"/>
  <c r="M94" i="3"/>
  <c r="R94" i="3"/>
  <c r="AA95" i="3" s="1"/>
  <c r="M97" i="3"/>
  <c r="R97" i="3"/>
  <c r="AA98" i="3" s="1"/>
  <c r="M100" i="3"/>
  <c r="R100" i="3"/>
  <c r="AA101" i="3" s="1"/>
  <c r="M103" i="3"/>
  <c r="R103" i="3"/>
  <c r="AA104" i="3" s="1"/>
  <c r="M106" i="3"/>
  <c r="R106" i="3"/>
  <c r="AA107" i="3" s="1"/>
  <c r="M110" i="3"/>
  <c r="R110" i="3"/>
  <c r="AA111" i="3" s="1"/>
  <c r="M113" i="3"/>
  <c r="R113" i="3"/>
  <c r="AA114" i="3" s="1"/>
  <c r="M116" i="3"/>
  <c r="R116" i="3"/>
  <c r="AA117" i="3" s="1"/>
  <c r="M119" i="3"/>
  <c r="R119" i="3"/>
  <c r="AA120" i="3" s="1"/>
  <c r="A15" i="3"/>
  <c r="A18" i="3" s="1"/>
  <c r="A21" i="3" s="1"/>
  <c r="Z63" i="3"/>
  <c r="Z110" i="3"/>
  <c r="Z113" i="3"/>
  <c r="Z116" i="3"/>
  <c r="Z119" i="3"/>
  <c r="Z82" i="3"/>
  <c r="Z85" i="3"/>
  <c r="Z88" i="3"/>
  <c r="Z91" i="3"/>
  <c r="Z94" i="3"/>
  <c r="Z97" i="3"/>
  <c r="Z100" i="3"/>
  <c r="Z103" i="3"/>
  <c r="Z106" i="3"/>
  <c r="Z30" i="3"/>
  <c r="Z33" i="3"/>
  <c r="Z36" i="3"/>
  <c r="Z79" i="3"/>
  <c r="Z12" i="3"/>
  <c r="Z15" i="3"/>
  <c r="Z18" i="3"/>
  <c r="Z21" i="3"/>
  <c r="Y63" i="3"/>
  <c r="Y110" i="3"/>
  <c r="Y113" i="3"/>
  <c r="Y116" i="3"/>
  <c r="Y119" i="3"/>
  <c r="Y82" i="3"/>
  <c r="Y85" i="3"/>
  <c r="Y88" i="3"/>
  <c r="Y91" i="3"/>
  <c r="Y94" i="3"/>
  <c r="Y97" i="3"/>
  <c r="Y100" i="3"/>
  <c r="Y103" i="3"/>
  <c r="Y106" i="3"/>
  <c r="Y30" i="3"/>
  <c r="Y33" i="3"/>
  <c r="Y36" i="3"/>
  <c r="Y79" i="3"/>
  <c r="Y12" i="3"/>
  <c r="Y15" i="3"/>
  <c r="Y18" i="3"/>
  <c r="Y21" i="3"/>
  <c r="X63" i="3"/>
  <c r="X110" i="3"/>
  <c r="X113" i="3"/>
  <c r="X116" i="3"/>
  <c r="X119" i="3"/>
  <c r="X82" i="3"/>
  <c r="X85" i="3"/>
  <c r="X88" i="3"/>
  <c r="X91" i="3"/>
  <c r="X94" i="3"/>
  <c r="X97" i="3"/>
  <c r="X100" i="3"/>
  <c r="X103" i="3"/>
  <c r="X106" i="3"/>
  <c r="X30" i="3"/>
  <c r="X33" i="3"/>
  <c r="X36" i="3"/>
  <c r="X79" i="3"/>
  <c r="X12" i="3"/>
  <c r="X15" i="3"/>
  <c r="X18" i="3"/>
  <c r="X21" i="3"/>
  <c r="W110" i="3"/>
  <c r="W113" i="3"/>
  <c r="W116" i="3"/>
  <c r="W119" i="3"/>
  <c r="W82" i="3"/>
  <c r="W85" i="3"/>
  <c r="W88" i="3"/>
  <c r="W91" i="3"/>
  <c r="W94" i="3"/>
  <c r="W97" i="3"/>
  <c r="W100" i="3"/>
  <c r="W103" i="3"/>
  <c r="W106" i="3"/>
  <c r="W30" i="3"/>
  <c r="W33" i="3"/>
  <c r="W36" i="3"/>
  <c r="W63" i="3"/>
  <c r="W79" i="3"/>
  <c r="W12" i="3"/>
  <c r="W15" i="3"/>
  <c r="W18" i="3"/>
  <c r="W21" i="3"/>
  <c r="R12" i="3"/>
  <c r="L12" i="3" s="1"/>
  <c r="R15" i="3"/>
  <c r="L15" i="3" s="1"/>
  <c r="K15" i="3" s="1"/>
  <c r="R18" i="3"/>
  <c r="AA19" i="3" s="1"/>
  <c r="R21" i="3"/>
  <c r="L21" i="3" s="1"/>
  <c r="K21" i="3" s="1"/>
  <c r="N27" i="3"/>
  <c r="O27" i="3"/>
  <c r="P27" i="3"/>
  <c r="Q27" i="3"/>
  <c r="AA119" i="3"/>
  <c r="AA116" i="3"/>
  <c r="AA113" i="3"/>
  <c r="AA110" i="3"/>
  <c r="AA106" i="3"/>
  <c r="AA103" i="3"/>
  <c r="AA100" i="3"/>
  <c r="AA97" i="3"/>
  <c r="AA94" i="3"/>
  <c r="AA91" i="3"/>
  <c r="AA88" i="3"/>
  <c r="AA85" i="3"/>
  <c r="AA82" i="3"/>
  <c r="S28" i="3"/>
  <c r="T28" i="3"/>
  <c r="U28" i="3"/>
  <c r="V28" i="3"/>
  <c r="S27" i="3"/>
  <c r="W151" i="3" s="1"/>
  <c r="AA151" i="3" s="1"/>
  <c r="T27" i="3"/>
  <c r="X151" i="3" s="1"/>
  <c r="AB151" i="3" s="1"/>
  <c r="U27" i="3"/>
  <c r="Y151" i="3" s="1"/>
  <c r="AC151" i="3" s="1"/>
  <c r="V27" i="3"/>
  <c r="Z151" i="3" s="1"/>
  <c r="AD151" i="3" s="1"/>
  <c r="AA79" i="3"/>
  <c r="AA77" i="3"/>
  <c r="AA76" i="3"/>
  <c r="AA63" i="3"/>
  <c r="AA62" i="3"/>
  <c r="AA36" i="3"/>
  <c r="AA33" i="3"/>
  <c r="AA30" i="3"/>
  <c r="AA21" i="3"/>
  <c r="AA18" i="3"/>
  <c r="AA15" i="3"/>
  <c r="AA12" i="3"/>
  <c r="A94" i="3"/>
  <c r="A97" i="3" s="1"/>
  <c r="A100" i="3" s="1"/>
  <c r="A103" i="3" s="1"/>
  <c r="A106" i="3" s="1"/>
  <c r="A116" i="3"/>
  <c r="A119" i="3" s="1"/>
  <c r="B16" i="4"/>
  <c r="B25" i="4"/>
  <c r="AG22" i="4"/>
  <c r="Q22" i="4"/>
  <c r="F22" i="4"/>
  <c r="B22" i="4"/>
  <c r="I22" i="4"/>
  <c r="L22" i="4"/>
  <c r="AD22" i="4"/>
  <c r="Z22" i="4"/>
  <c r="W22" i="4"/>
  <c r="AJ20" i="4"/>
  <c r="AJ22" i="4" s="1"/>
  <c r="AJ21" i="4"/>
  <c r="AA31" i="3" l="1"/>
  <c r="R151" i="3"/>
  <c r="R159" i="3" s="1"/>
  <c r="A24" i="3"/>
  <c r="L63" i="3"/>
  <c r="K63" i="3" s="1"/>
  <c r="B23" i="4"/>
  <c r="L18" i="3"/>
  <c r="K18" i="3" s="1"/>
  <c r="Y27" i="3"/>
  <c r="AC27" i="3" s="1"/>
  <c r="L33" i="3"/>
  <c r="K33" i="3" s="1"/>
  <c r="Z27" i="3"/>
  <c r="AD27" i="3" s="1"/>
  <c r="L116" i="3"/>
  <c r="K116" i="3" s="1"/>
  <c r="L110" i="3"/>
  <c r="K110" i="3" s="1"/>
  <c r="L103" i="3"/>
  <c r="K103" i="3" s="1"/>
  <c r="L97" i="3"/>
  <c r="K97" i="3" s="1"/>
  <c r="L91" i="3"/>
  <c r="K91" i="3" s="1"/>
  <c r="L85" i="3"/>
  <c r="K85" i="3" s="1"/>
  <c r="L79" i="3"/>
  <c r="K79" i="3" s="1"/>
  <c r="X27" i="3"/>
  <c r="AB27" i="3" s="1"/>
  <c r="L119" i="3"/>
  <c r="K119" i="3" s="1"/>
  <c r="L113" i="3"/>
  <c r="K113" i="3" s="1"/>
  <c r="L106" i="3"/>
  <c r="K106" i="3" s="1"/>
  <c r="L100" i="3"/>
  <c r="K100" i="3" s="1"/>
  <c r="L94" i="3"/>
  <c r="K94" i="3" s="1"/>
  <c r="L88" i="3"/>
  <c r="K88" i="3" s="1"/>
  <c r="L82" i="3"/>
  <c r="K82" i="3" s="1"/>
  <c r="AA16" i="3"/>
  <c r="AA22" i="3"/>
  <c r="W27" i="3"/>
  <c r="AA13" i="3"/>
  <c r="R27" i="3"/>
  <c r="AA28" i="3" s="1"/>
  <c r="S160" i="3"/>
  <c r="L30" i="3"/>
  <c r="U160" i="3"/>
  <c r="T159" i="3"/>
  <c r="S159" i="3"/>
  <c r="AA64" i="3"/>
  <c r="AA27" i="3"/>
  <c r="U159" i="3"/>
  <c r="T160" i="3"/>
  <c r="V160" i="3"/>
  <c r="V159" i="3"/>
  <c r="L36" i="3"/>
  <c r="K36" i="3" s="1"/>
  <c r="K12" i="3"/>
  <c r="M27" i="3"/>
  <c r="L151" i="3" l="1"/>
  <c r="L159" i="3" s="1"/>
  <c r="W159" i="3"/>
  <c r="AA159" i="3" s="1"/>
  <c r="K30" i="3"/>
  <c r="K151" i="3" s="1"/>
  <c r="K159" i="3" s="1"/>
  <c r="L27" i="3"/>
  <c r="K27" i="3"/>
  <c r="Z159" i="3"/>
  <c r="AD159" i="3" s="1"/>
  <c r="Y159" i="3"/>
  <c r="AC159" i="3" s="1"/>
  <c r="AA158" i="3"/>
  <c r="X159" i="3"/>
  <c r="AB159" i="3" s="1"/>
</calcChain>
</file>

<file path=xl/comments1.xml><?xml version="1.0" encoding="utf-8"?>
<comments xmlns="http://schemas.openxmlformats.org/spreadsheetml/2006/main">
  <authors>
    <author>Автор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
 ЗК 1</t>
        </r>
        <r>
          <rPr>
            <sz val="9"/>
            <color indexed="81"/>
            <rFont val="Tahoma"/>
            <family val="2"/>
            <charset val="204"/>
          </rPr>
          <t xml:space="preserve"> Здатність до абстрактного мислення, аналізу і синтезу.
</t>
        </r>
        <r>
          <rPr>
            <b/>
            <sz val="9"/>
            <color indexed="81"/>
            <rFont val="Tahoma"/>
            <family val="2"/>
            <charset val="204"/>
          </rPr>
          <t xml:space="preserve">ЗК 3 </t>
        </r>
        <r>
          <rPr>
            <sz val="9"/>
            <color indexed="81"/>
            <rFont val="Tahoma"/>
            <family val="2"/>
            <charset val="204"/>
          </rPr>
          <t xml:space="preserve">Здатність вчитися і оволодівати сучасними знаннями.
</t>
        </r>
        <r>
          <rPr>
            <b/>
            <sz val="9"/>
            <color indexed="81"/>
            <rFont val="Tahoma"/>
            <family val="2"/>
            <charset val="204"/>
          </rPr>
          <t>ЗК-4</t>
        </r>
        <r>
          <rPr>
            <sz val="9"/>
            <color indexed="81"/>
            <rFont val="Tahoma"/>
            <family val="2"/>
            <charset val="204"/>
          </rPr>
          <t xml:space="preserve"> Здатність розробляти проекти та управляти ними.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ЗК 6 </t>
        </r>
        <r>
          <rPr>
            <sz val="9"/>
            <color indexed="81"/>
            <rFont val="Tahoma"/>
            <family val="2"/>
            <charset val="204"/>
          </rPr>
          <t>Здатність проведення досліджень на відповідному рівні.</t>
        </r>
        <r>
          <rPr>
            <b/>
            <sz val="9"/>
            <color indexed="81"/>
            <rFont val="Tahoma"/>
            <family val="2"/>
            <charset val="204"/>
          </rPr>
          <t xml:space="preserve">
ЗК 3 </t>
        </r>
        <r>
          <rPr>
            <sz val="9"/>
            <color indexed="81"/>
            <rFont val="Tahoma"/>
            <family val="2"/>
            <charset val="204"/>
          </rPr>
          <t xml:space="preserve">Здатність вчитися і оволодівати сучасними знаннями.
</t>
        </r>
      </text>
    </comment>
    <comment ref="C18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ЗК 6 </t>
        </r>
        <r>
          <rPr>
            <sz val="9"/>
            <color indexed="81"/>
            <rFont val="Tahoma"/>
            <family val="2"/>
            <charset val="204"/>
          </rPr>
          <t xml:space="preserve">Здатність проведення досліджень на відповідному рівні.
</t>
        </r>
        <r>
          <rPr>
            <b/>
            <sz val="9"/>
            <color indexed="81"/>
            <rFont val="Tahoma"/>
            <family val="2"/>
            <charset val="204"/>
          </rPr>
          <t>ЗК 3</t>
        </r>
        <r>
          <rPr>
            <sz val="9"/>
            <color indexed="81"/>
            <rFont val="Tahoma"/>
            <family val="2"/>
            <charset val="204"/>
          </rPr>
          <t xml:space="preserve"> Здатність вчитися і оволодівати сучасними знаннями.</t>
        </r>
      </text>
    </comment>
    <comment ref="C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
ЗК 5.</t>
        </r>
        <r>
          <rPr>
            <sz val="9"/>
            <color indexed="81"/>
            <rFont val="Tahoma"/>
            <family val="2"/>
            <charset val="204"/>
          </rPr>
          <t xml:space="preserve"> Здатність спілкуватися іноземною мовою.</t>
        </r>
      </text>
    </comment>
    <comment ref="C30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СК8. Здатність </t>
        </r>
        <r>
          <rPr>
            <sz val="9"/>
            <color indexed="81"/>
            <rFont val="Tahoma"/>
            <family val="2"/>
            <charset val="204"/>
          </rPr>
          <t>підтримувати належний рівень</t>
        </r>
        <r>
          <rPr>
            <b/>
            <sz val="9"/>
            <color indexed="81"/>
            <rFont val="Tahoma"/>
            <family val="2"/>
            <charset val="204"/>
          </rPr>
          <t xml:space="preserve"> </t>
        </r>
        <r>
          <rPr>
            <sz val="9"/>
            <color indexed="81"/>
            <rFont val="Tahoma"/>
            <family val="2"/>
            <charset val="204"/>
          </rPr>
          <t xml:space="preserve">здоровя та фізичної працездатності, управляти процесом фізичного вдосконалення особового складу підпорядкованих підрозділів та військових частин.
</t>
        </r>
        <r>
          <rPr>
            <b/>
            <sz val="9"/>
            <color indexed="81"/>
            <rFont val="Tahoma"/>
            <family val="2"/>
            <charset val="204"/>
          </rPr>
          <t xml:space="preserve">ЗК-2 </t>
        </r>
        <r>
          <rPr>
            <sz val="9"/>
            <color indexed="81"/>
            <rFont val="Tahoma"/>
            <family val="2"/>
            <charset val="204"/>
          </rPr>
          <t>Здатність працювати в команді</t>
        </r>
      </text>
    </comment>
    <comment ref="C33" authorId="0" shapeId="0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СК2. </t>
        </r>
        <r>
          <rPr>
            <sz val="8"/>
            <color indexed="81"/>
            <rFont val="Tahoma"/>
            <family val="2"/>
            <charset val="204"/>
          </rPr>
          <t xml:space="preserve">Здатність організовувати взаємодію з питань озброєння та військової техніки військових частин видів, родів Збройних Сил України, інших військових формувань, утворених відповідно до законів України під час спільного виконання завдань в операціях (бойових діях).
</t>
        </r>
        <r>
          <rPr>
            <b/>
            <sz val="8"/>
            <color indexed="81"/>
            <rFont val="Tahoma"/>
            <family val="2"/>
            <charset val="204"/>
          </rPr>
          <t>СК 5</t>
        </r>
        <r>
          <rPr>
            <sz val="8"/>
            <color indexed="81"/>
            <rFont val="Tahoma"/>
            <family val="2"/>
            <charset val="204"/>
          </rPr>
          <t xml:space="preserve"> Здатність розв’язувати складні задачі і проблеми у сфері озброєння та військової техніки, якісно виконувати функціональні обов’язки у складі міжвидових органів військового управління оперативного та тактичного рівня. 
ВПК-9 Здатність планувати, організовувати та вести основні види бою (бойових дій, операцій), орієнтуватися в складних умовах бойової обстановки, а також здійснювати планування процесу прийняття рішень за стандартами НАТО (MDLP)</t>
        </r>
      </text>
    </comment>
    <comment ref="C4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
ЗК-2</t>
        </r>
        <r>
          <rPr>
            <sz val="9"/>
            <color indexed="81"/>
            <rFont val="Tahoma"/>
            <family val="2"/>
            <charset val="204"/>
          </rPr>
          <t xml:space="preserve"> Здатність працювати в команді
</t>
        </r>
        <r>
          <rPr>
            <b/>
            <sz val="9"/>
            <color indexed="81"/>
            <rFont val="Tahoma"/>
            <family val="2"/>
            <charset val="204"/>
          </rPr>
          <t xml:space="preserve">ВСК-1 </t>
        </r>
        <r>
          <rPr>
            <sz val="9"/>
            <color indexed="81"/>
            <rFont val="Tahoma"/>
            <family val="2"/>
            <charset val="204"/>
          </rPr>
          <t xml:space="preserve">Здатність організовувати та управляти експлуатацією наземних систем озброєння, засобів ближнього бою та розвідки.
</t>
        </r>
        <r>
          <rPr>
            <b/>
            <sz val="9"/>
            <color indexed="81"/>
            <rFont val="Tahoma"/>
            <family val="2"/>
            <charset val="204"/>
          </rPr>
          <t>ВПК-11</t>
        </r>
        <r>
          <rPr>
            <sz val="9"/>
            <color indexed="81"/>
            <rFont val="Tahoma"/>
            <family val="2"/>
            <charset val="204"/>
          </rPr>
          <t xml:space="preserve"> Здатність організовувати роботу начальників служб забезпечення військової частини в повсякденній діяльності та різних видах бою, здійснювати роботу з системами електронного обліку озброєння, військової техніки та матеріально-технічних засобів, застосовувати модулі спеціального програмного забезпечення.
</t>
        </r>
        <r>
          <rPr>
            <b/>
            <sz val="9"/>
            <color indexed="81"/>
            <rFont val="Tahoma"/>
            <family val="2"/>
            <charset val="204"/>
          </rPr>
          <t xml:space="preserve">ВПК-1 </t>
        </r>
        <r>
          <rPr>
            <sz val="9"/>
            <color indexed="81"/>
            <rFont val="Tahoma"/>
            <family val="2"/>
            <charset val="204"/>
          </rPr>
          <t xml:space="preserve">Здатність розв’язувати складні задачі і проблеми професійної діяльності з урахуванням потреб забезпечення національної безпеки та оборони держави.
</t>
        </r>
        <r>
          <rPr>
            <b/>
            <sz val="9"/>
            <color indexed="81"/>
            <rFont val="Tahoma"/>
            <family val="2"/>
            <charset val="204"/>
          </rPr>
          <t xml:space="preserve">ВПК-3 </t>
        </r>
        <r>
          <rPr>
            <sz val="9"/>
            <color indexed="81"/>
            <rFont val="Tahoma"/>
            <family val="2"/>
            <charset val="204"/>
          </rPr>
          <t xml:space="preserve">Здатність організовувати повсякденну діяльність, підтримувати бойову та мобілізаційну готовність підпорядкованих підрозділів, військової частини (органу військового управління), вживати заходів щодо відновлення боєздатності озброєння та військової техніки.
</t>
        </r>
        <r>
          <rPr>
            <b/>
            <sz val="9"/>
            <color indexed="81"/>
            <rFont val="Tahoma"/>
            <family val="2"/>
            <charset val="204"/>
          </rPr>
          <t>ВПК-5</t>
        </r>
        <r>
          <rPr>
            <sz val="9"/>
            <color indexed="81"/>
            <rFont val="Tahoma"/>
            <family val="2"/>
            <charset val="204"/>
          </rPr>
          <t xml:space="preserve"> Здатність розв’язувати складні задачі і проблеми у сфері озброєння та військової техніки, якісно виконувати функціональні обов’язки у складі міжвидових органів військового управління тактичного рівня. 
</t>
        </r>
        <r>
          <rPr>
            <b/>
            <sz val="9"/>
            <color indexed="81"/>
            <rFont val="Tahoma"/>
            <family val="2"/>
            <charset val="204"/>
          </rPr>
          <t xml:space="preserve">ВСК-1 </t>
        </r>
        <r>
          <rPr>
            <sz val="9"/>
            <color indexed="81"/>
            <rFont val="Tahoma"/>
            <family val="2"/>
            <charset val="204"/>
          </rPr>
          <t>Здатність організовувати та управляти експлуатацією наземних систем озброєння, засобів ближнього бою та розвідки.</t>
        </r>
      </text>
    </comment>
    <comment ref="C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b/>
            <sz val="9"/>
            <color indexed="81"/>
            <rFont val="Tahoma"/>
            <family val="2"/>
            <charset val="204"/>
          </rPr>
          <t xml:space="preserve">
ЗК-2 </t>
        </r>
        <r>
          <rPr>
            <sz val="9"/>
            <color indexed="81"/>
            <rFont val="Tahoma"/>
            <family val="2"/>
            <charset val="204"/>
          </rPr>
          <t>Здатність працювати в команді</t>
        </r>
        <r>
          <rPr>
            <b/>
            <sz val="9"/>
            <color indexed="81"/>
            <rFont val="Tahoma"/>
            <family val="2"/>
            <charset val="204"/>
          </rPr>
          <t xml:space="preserve">
ВСК-1 </t>
        </r>
        <r>
          <rPr>
            <sz val="9"/>
            <color indexed="81"/>
            <rFont val="Tahoma"/>
            <family val="2"/>
            <charset val="204"/>
          </rPr>
          <t>Здатність організовувати та управляти експлуатацією наземних систем озброєння, засобів ближнього бою та розвідки.</t>
        </r>
        <r>
          <rPr>
            <b/>
            <sz val="9"/>
            <color indexed="81"/>
            <rFont val="Tahoma"/>
            <family val="2"/>
            <charset val="204"/>
          </rPr>
          <t xml:space="preserve">
ВПК-11 </t>
        </r>
        <r>
          <rPr>
            <sz val="9"/>
            <color indexed="81"/>
            <rFont val="Tahoma"/>
            <family val="2"/>
            <charset val="204"/>
          </rPr>
          <t>Здатність організовувати роботу начальників служб забезпечення військової частини в повсякденній діяльності та різних видах бою, здійснювати роботу з системами електронного обліку озброєння, військової техніки та матеріально-технічних засобів, застосовувати модулі спеціального програмного забезпечення.</t>
        </r>
        <r>
          <rPr>
            <b/>
            <sz val="9"/>
            <color indexed="81"/>
            <rFont val="Tahoma"/>
            <family val="2"/>
            <charset val="204"/>
          </rPr>
          <t xml:space="preserve">
ВПК-1 З</t>
        </r>
        <r>
          <rPr>
            <sz val="9"/>
            <color indexed="81"/>
            <rFont val="Tahoma"/>
            <family val="2"/>
            <charset val="204"/>
          </rPr>
          <t>датність розв’язувати складні задачі і проблеми професійної діяльності з урахуванням потреб забезпечення національної безпеки та оборони держави.</t>
        </r>
        <r>
          <rPr>
            <b/>
            <sz val="9"/>
            <color indexed="81"/>
            <rFont val="Tahoma"/>
            <family val="2"/>
            <charset val="204"/>
          </rPr>
          <t xml:space="preserve">
ВПК-3 </t>
        </r>
        <r>
          <rPr>
            <sz val="9"/>
            <color indexed="81"/>
            <rFont val="Tahoma"/>
            <family val="2"/>
            <charset val="204"/>
          </rPr>
          <t>Здатність організовувати повсякденну діяльність, підтримувати бойову та мобілізаційну готовність підпорядкованих підрозділів, військової частини (органу військового управління), вживати заходів щодо відновлення боєздатності озброєння та військової техніки.</t>
        </r>
        <r>
          <rPr>
            <b/>
            <sz val="9"/>
            <color indexed="81"/>
            <rFont val="Tahoma"/>
            <family val="2"/>
            <charset val="204"/>
          </rPr>
          <t xml:space="preserve">
ВПК-5 </t>
        </r>
        <r>
          <rPr>
            <sz val="9"/>
            <color indexed="81"/>
            <rFont val="Tahoma"/>
            <family val="2"/>
            <charset val="204"/>
          </rPr>
          <t xml:space="preserve">Здатність розв’язувати складні задачі і проблеми у сфері озброєння та військової техніки, якісно виконувати функціональні обов’язки у складі міжвидових органів військового управління тактичного рівня. </t>
        </r>
      </text>
    </comment>
    <comment ref="C5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ЗК-1</t>
        </r>
        <r>
          <rPr>
            <sz val="9"/>
            <color indexed="81"/>
            <rFont val="Tahoma"/>
            <family val="2"/>
            <charset val="204"/>
          </rPr>
          <t xml:space="preserve"> Здатність до абстрактного мислення, аналізу і синтезу.
</t>
        </r>
        <r>
          <rPr>
            <b/>
            <sz val="9"/>
            <color indexed="81"/>
            <rFont val="Tahoma"/>
            <family val="2"/>
            <charset val="204"/>
          </rPr>
          <t>ЗК-2</t>
        </r>
        <r>
          <rPr>
            <sz val="9"/>
            <color indexed="81"/>
            <rFont val="Tahoma"/>
            <family val="2"/>
            <charset val="204"/>
          </rPr>
          <t xml:space="preserve"> Здатність працювати в команді.</t>
        </r>
      </text>
    </comment>
    <comment ref="C63" authorId="0" shapeId="0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СК -4 </t>
        </r>
        <r>
          <rPr>
            <sz val="8"/>
            <color indexed="81"/>
            <rFont val="Tahoma"/>
            <family val="2"/>
            <charset val="204"/>
          </rPr>
          <t xml:space="preserve">Здатність організовувати та керувати бойовою підготовкою підрозділів, здійснювати контроль за її ходом, об’єктивно оцінювати досягнуті результати з питань озброєння та військової техніки, узагальнювати та впроваджувати у практику військ передовий досвід та досвід країн членів НАТО, знати основні теоретичні положення процедур планування та проведення навчань за стандартами НАТО.
</t>
        </r>
        <r>
          <rPr>
            <b/>
            <sz val="8"/>
            <color indexed="81"/>
            <rFont val="Tahoma"/>
            <family val="2"/>
            <charset val="204"/>
          </rPr>
          <t>СК 5</t>
        </r>
        <r>
          <rPr>
            <sz val="8"/>
            <color indexed="81"/>
            <rFont val="Tahoma"/>
            <family val="2"/>
            <charset val="204"/>
          </rPr>
          <t xml:space="preserve"> Здатність розв’язувати складні задачі і проблеми у сфері озброєння та військової техніки, якісно виконувати функціональні обов’язки у складі міжвидових органів військового управління оперативного та тактичного рівня.
</t>
        </r>
        <r>
          <rPr>
            <b/>
            <sz val="8"/>
            <color indexed="81"/>
            <rFont val="Tahoma"/>
            <family val="2"/>
            <charset val="204"/>
          </rPr>
          <t>ВПК-9</t>
        </r>
        <r>
          <rPr>
            <sz val="8"/>
            <color indexed="81"/>
            <rFont val="Tahoma"/>
            <family val="2"/>
            <charset val="204"/>
          </rPr>
          <t xml:space="preserve"> Здатність планувати, організовувати та вести основні види бою (бойових дій, операцій), орієнтуватися в складних умовах бойової обстановки, а також здійснювати планування процесу прийняття рішень за стандартами НАТО (MDLP) </t>
        </r>
      </text>
    </comment>
    <comment ref="C66" authorId="0" shapeId="0">
      <text>
        <r>
          <rPr>
            <b/>
            <sz val="11"/>
            <color theme="1"/>
            <rFont val="Calibri"/>
            <family val="2"/>
            <charset val="204"/>
            <scheme val="minor"/>
          </rPr>
          <t>ВПК-12</t>
        </r>
        <r>
          <rPr>
            <sz val="11"/>
            <color theme="1"/>
            <rFont val="Calibri"/>
            <family val="2"/>
            <scheme val="minor"/>
          </rPr>
          <t xml:space="preserve"> Здатність мотивувати людей та рухатися до спільної мети, забезпечувати психологічну стійкість, особисту безпеку і безпеку особового складу у процесі вирішення завдань підрозділу, надавати першу медичну допомогу у різних ситуаціях.</t>
        </r>
      </text>
    </comment>
    <comment ref="B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
РН 2</t>
        </r>
        <r>
          <rPr>
            <sz val="9"/>
            <color indexed="81"/>
            <rFont val="Tahoma"/>
            <family val="2"/>
            <charset val="204"/>
          </rPr>
          <t xml:space="preserve"> Організовувати та управляти військово-педагогічним та соціально-психологічними процесами у військовій частині.
</t>
        </r>
        <r>
          <rPr>
            <b/>
            <sz val="9"/>
            <color indexed="81"/>
            <rFont val="Tahoma"/>
            <family val="2"/>
            <charset val="204"/>
          </rPr>
          <t>РН 3</t>
        </r>
        <r>
          <rPr>
            <sz val="9"/>
            <color indexed="81"/>
            <rFont val="Tahoma"/>
            <family val="2"/>
            <charset val="204"/>
          </rPr>
          <t xml:space="preserve"> Володіти сучасними знаннями з філософської методології військової теорії і практики, основ державницької ідеології та їхнього місця у діяльності військового керівника.</t>
        </r>
        <r>
          <rPr>
            <b/>
            <sz val="9"/>
            <color indexed="81"/>
            <rFont val="Tahoma"/>
            <family val="2"/>
            <charset val="204"/>
          </rPr>
          <t xml:space="preserve">
РН 10</t>
        </r>
        <r>
          <rPr>
            <sz val="9"/>
            <color indexed="81"/>
            <rFont val="Tahoma"/>
            <family val="2"/>
            <charset val="204"/>
          </rPr>
          <t xml:space="preserve"> Розуміти основи функціонування сектору безпеки і оборони держави і використовувати це розуміння при вирішенні професійних завдань.
</t>
        </r>
        <r>
          <rPr>
            <b/>
            <sz val="9"/>
            <color indexed="81"/>
            <rFont val="Tahoma"/>
            <family val="2"/>
            <charset val="204"/>
          </rPr>
          <t>РН 13</t>
        </r>
        <r>
          <rPr>
            <sz val="9"/>
            <color indexed="81"/>
            <rFont val="Tahoma"/>
            <family val="2"/>
            <charset val="204"/>
          </rPr>
          <t xml:space="preserve"> Розуміти основи та мати практичні навички організації військово-адміністративної діяльності у військових частинах. </t>
        </r>
      </text>
    </comment>
    <comment ref="C6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b/>
            <sz val="9"/>
            <color indexed="81"/>
            <rFont val="Tahoma"/>
            <family val="2"/>
            <charset val="204"/>
          </rPr>
          <t>ЗК-2</t>
        </r>
        <r>
          <rPr>
            <sz val="9"/>
            <color indexed="81"/>
            <rFont val="Tahoma"/>
            <family val="2"/>
            <charset val="204"/>
          </rPr>
          <t xml:space="preserve"> Здатність працювати в команді
</t>
        </r>
        <r>
          <rPr>
            <b/>
            <sz val="9"/>
            <color indexed="81"/>
            <rFont val="Tahoma"/>
            <family val="2"/>
            <charset val="204"/>
          </rPr>
          <t>СК 3:</t>
        </r>
        <r>
          <rPr>
            <sz val="9"/>
            <color indexed="81"/>
            <rFont val="Tahoma"/>
            <family val="2"/>
            <charset val="204"/>
          </rPr>
          <t xml:space="preserve"> Здатність організовувати повсякденну діяльність, підтримувати бойову та мобілізаційну готовність підпорядкованих підрозділів, військової частини (органу військового управління), вживати заходів щодо відновлення боєздатності озброєння та військової техніки.</t>
        </r>
      </text>
    </comment>
    <comment ref="C72" authorId="0" shapeId="0">
      <text>
        <r>
          <rPr>
            <b/>
            <sz val="11"/>
            <color theme="1"/>
            <rFont val="Calibri"/>
            <family val="2"/>
            <charset val="204"/>
            <scheme val="minor"/>
          </rPr>
          <t>ВПК-12</t>
        </r>
        <r>
          <rPr>
            <sz val="11"/>
            <color theme="1"/>
            <rFont val="Calibri"/>
            <family val="2"/>
            <scheme val="minor"/>
          </rPr>
          <t xml:space="preserve"> Здатність мотивувати людей та рухатися до спільної мети, забезпечувати психологічну стійкість, особисту безпеку і безпеку особового складу у процесі вирішення завдань підрозділу, надавати першу медичну допомогу у різних ситуаціях.</t>
        </r>
      </text>
    </comment>
    <comment ref="C7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
ЗК-2</t>
        </r>
        <r>
          <rPr>
            <sz val="9"/>
            <color indexed="81"/>
            <rFont val="Tahoma"/>
            <family val="2"/>
            <charset val="204"/>
          </rPr>
          <t xml:space="preserve"> Здатність працювати в команді</t>
        </r>
      </text>
    </comment>
    <comment ref="C1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ЗК-1</t>
        </r>
        <r>
          <rPr>
            <sz val="9"/>
            <color indexed="81"/>
            <rFont val="Tahoma"/>
            <family val="2"/>
            <charset val="204"/>
          </rPr>
          <t xml:space="preserve"> Здатність до абстрактного мислення, аналізу і синтезу.
</t>
        </r>
        <r>
          <rPr>
            <b/>
            <sz val="9"/>
            <color indexed="81"/>
            <rFont val="Tahoma"/>
            <family val="2"/>
            <charset val="204"/>
          </rPr>
          <t>ЗК-2</t>
        </r>
        <r>
          <rPr>
            <sz val="9"/>
            <color indexed="81"/>
            <rFont val="Tahoma"/>
            <family val="2"/>
            <charset val="204"/>
          </rPr>
          <t xml:space="preserve"> Здатність працювати в команді.</t>
        </r>
      </text>
    </comment>
    <comment ref="C1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
ЗК-2</t>
        </r>
        <r>
          <rPr>
            <sz val="9"/>
            <color indexed="81"/>
            <rFont val="Tahoma"/>
            <family val="2"/>
            <charset val="204"/>
          </rPr>
          <t xml:space="preserve"> Здатність працювати в команді
</t>
        </r>
        <r>
          <rPr>
            <b/>
            <sz val="9"/>
            <color indexed="81"/>
            <rFont val="Tahoma"/>
            <family val="2"/>
            <charset val="204"/>
          </rPr>
          <t xml:space="preserve">ВСК-1 </t>
        </r>
        <r>
          <rPr>
            <sz val="9"/>
            <color indexed="81"/>
            <rFont val="Tahoma"/>
            <family val="2"/>
            <charset val="204"/>
          </rPr>
          <t xml:space="preserve">Здатність організовувати та управляти експлуатацією наземних систем озброєння, засобів ближнього бою та розвідки.
</t>
        </r>
        <r>
          <rPr>
            <b/>
            <sz val="9"/>
            <color indexed="81"/>
            <rFont val="Tahoma"/>
            <family val="2"/>
            <charset val="204"/>
          </rPr>
          <t>ВПК-11</t>
        </r>
        <r>
          <rPr>
            <sz val="9"/>
            <color indexed="81"/>
            <rFont val="Tahoma"/>
            <family val="2"/>
            <charset val="204"/>
          </rPr>
          <t xml:space="preserve"> Здатність організовувати роботу начальників служб забезпечення військової частини в повсякденній діяльності та різних видах бою, здійснювати роботу з системами електронного обліку озброєння, військової техніки та матеріально-технічних засобів, застосовувати модулі спеціального програмного забезпечення.
</t>
        </r>
        <r>
          <rPr>
            <b/>
            <sz val="9"/>
            <color indexed="81"/>
            <rFont val="Tahoma"/>
            <family val="2"/>
            <charset val="204"/>
          </rPr>
          <t xml:space="preserve">ВПК-1 </t>
        </r>
        <r>
          <rPr>
            <sz val="9"/>
            <color indexed="81"/>
            <rFont val="Tahoma"/>
            <family val="2"/>
            <charset val="204"/>
          </rPr>
          <t xml:space="preserve">Здатність розв’язувати складні задачі і проблеми професійної діяльності з урахуванням потреб забезпечення національної безпеки та оборони держави.
</t>
        </r>
        <r>
          <rPr>
            <b/>
            <sz val="9"/>
            <color indexed="81"/>
            <rFont val="Tahoma"/>
            <family val="2"/>
            <charset val="204"/>
          </rPr>
          <t xml:space="preserve">ВПК-3 </t>
        </r>
        <r>
          <rPr>
            <sz val="9"/>
            <color indexed="81"/>
            <rFont val="Tahoma"/>
            <family val="2"/>
            <charset val="204"/>
          </rPr>
          <t xml:space="preserve">Здатність організовувати повсякденну діяльність, підтримувати бойову та мобілізаційну готовність підпорядкованих підрозділів, військової частини (органу військового управління), вживати заходів щодо відновлення боєздатності озброєння та військової техніки.
</t>
        </r>
        <r>
          <rPr>
            <b/>
            <sz val="9"/>
            <color indexed="81"/>
            <rFont val="Tahoma"/>
            <family val="2"/>
            <charset val="204"/>
          </rPr>
          <t>ВПК-5</t>
        </r>
        <r>
          <rPr>
            <sz val="9"/>
            <color indexed="81"/>
            <rFont val="Tahoma"/>
            <family val="2"/>
            <charset val="204"/>
          </rPr>
          <t xml:space="preserve"> Здатність розв’язувати складні задачі і проблеми у сфері озброєння та військової техніки, якісно виконувати функціональні обов’язки у складі міжвидових органів військового управління тактичного рівня. 
</t>
        </r>
        <r>
          <rPr>
            <b/>
            <sz val="9"/>
            <color indexed="81"/>
            <rFont val="Tahoma"/>
            <family val="2"/>
            <charset val="204"/>
          </rPr>
          <t xml:space="preserve">ВСК-1 </t>
        </r>
        <r>
          <rPr>
            <sz val="9"/>
            <color indexed="81"/>
            <rFont val="Tahoma"/>
            <family val="2"/>
            <charset val="204"/>
          </rPr>
          <t>Здатність організовувати та управляти експлуатацією наземних систем озброєння, засобів ближнього бою та розвідки.</t>
        </r>
      </text>
    </comment>
    <comment ref="C13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b/>
            <sz val="9"/>
            <color indexed="81"/>
            <rFont val="Tahoma"/>
            <family val="2"/>
            <charset val="204"/>
          </rPr>
          <t xml:space="preserve">
ЗК-2 </t>
        </r>
        <r>
          <rPr>
            <sz val="9"/>
            <color indexed="81"/>
            <rFont val="Tahoma"/>
            <family val="2"/>
            <charset val="204"/>
          </rPr>
          <t>Здатність працювати в команді</t>
        </r>
        <r>
          <rPr>
            <b/>
            <sz val="9"/>
            <color indexed="81"/>
            <rFont val="Tahoma"/>
            <family val="2"/>
            <charset val="204"/>
          </rPr>
          <t xml:space="preserve">
ВСК-1 </t>
        </r>
        <r>
          <rPr>
            <sz val="9"/>
            <color indexed="81"/>
            <rFont val="Tahoma"/>
            <family val="2"/>
            <charset val="204"/>
          </rPr>
          <t>Здатність організовувати та управляти експлуатацією наземних систем озброєння, засобів ближнього бою та розвідки.</t>
        </r>
        <r>
          <rPr>
            <b/>
            <sz val="9"/>
            <color indexed="81"/>
            <rFont val="Tahoma"/>
            <family val="2"/>
            <charset val="204"/>
          </rPr>
          <t xml:space="preserve">
ВПК-11 </t>
        </r>
        <r>
          <rPr>
            <sz val="9"/>
            <color indexed="81"/>
            <rFont val="Tahoma"/>
            <family val="2"/>
            <charset val="204"/>
          </rPr>
          <t>Здатність організовувати роботу начальників служб забезпечення військової частини в повсякденній діяльності та різних видах бою, здійснювати роботу з системами електронного обліку озброєння, військової техніки та матеріально-технічних засобів, застосовувати модулі спеціального програмного забезпечення.</t>
        </r>
        <r>
          <rPr>
            <b/>
            <sz val="9"/>
            <color indexed="81"/>
            <rFont val="Tahoma"/>
            <family val="2"/>
            <charset val="204"/>
          </rPr>
          <t xml:space="preserve">
ВПК-1 З</t>
        </r>
        <r>
          <rPr>
            <sz val="9"/>
            <color indexed="81"/>
            <rFont val="Tahoma"/>
            <family val="2"/>
            <charset val="204"/>
          </rPr>
          <t>датність розв’язувати складні задачі і проблеми професійної діяльності з урахуванням потреб забезпечення національної безпеки та оборони держави.</t>
        </r>
        <r>
          <rPr>
            <b/>
            <sz val="9"/>
            <color indexed="81"/>
            <rFont val="Tahoma"/>
            <family val="2"/>
            <charset val="204"/>
          </rPr>
          <t xml:space="preserve">
ВПК-3 </t>
        </r>
        <r>
          <rPr>
            <sz val="9"/>
            <color indexed="81"/>
            <rFont val="Tahoma"/>
            <family val="2"/>
            <charset val="204"/>
          </rPr>
          <t>Здатність організовувати повсякденну діяльність, підтримувати бойову та мобілізаційну готовність підпорядкованих підрозділів, військової частини (органу військового управління), вживати заходів щодо відновлення боєздатності озброєння та військової техніки.</t>
        </r>
        <r>
          <rPr>
            <b/>
            <sz val="9"/>
            <color indexed="81"/>
            <rFont val="Tahoma"/>
            <family val="2"/>
            <charset val="204"/>
          </rPr>
          <t xml:space="preserve">
ВПК-5 </t>
        </r>
        <r>
          <rPr>
            <sz val="9"/>
            <color indexed="81"/>
            <rFont val="Tahoma"/>
            <family val="2"/>
            <charset val="204"/>
          </rPr>
          <t xml:space="preserve">Здатність розв’язувати складні задачі і проблеми у сфері озброєння та військової техніки, якісно виконувати функціональні обов’язки у складі міжвидових органів військового управління тактичного рівня. </t>
        </r>
      </text>
    </comment>
    <comment ref="B1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
РН 2</t>
        </r>
        <r>
          <rPr>
            <sz val="9"/>
            <color indexed="81"/>
            <rFont val="Tahoma"/>
            <family val="2"/>
            <charset val="204"/>
          </rPr>
          <t xml:space="preserve"> Організовувати та управляти військово-педагогічним та соціально-психологічними процесами у військовій частині.
</t>
        </r>
        <r>
          <rPr>
            <b/>
            <sz val="9"/>
            <color indexed="81"/>
            <rFont val="Tahoma"/>
            <family val="2"/>
            <charset val="204"/>
          </rPr>
          <t>РН 4</t>
        </r>
        <r>
          <rPr>
            <sz val="9"/>
            <color indexed="81"/>
            <rFont val="Tahoma"/>
            <family val="2"/>
            <charset val="204"/>
          </rPr>
          <t xml:space="preserve"> Відшуковувати необхідну інформацію в різних джерелах, оцінювати, обробляти та аналізувати її за допомогою сучасних інформаційних технологій і статистичних методів.
</t>
        </r>
        <r>
          <rPr>
            <b/>
            <sz val="9"/>
            <color indexed="81"/>
            <rFont val="Tahoma"/>
            <family val="2"/>
            <charset val="204"/>
          </rPr>
          <t>РН 9</t>
        </r>
        <r>
          <rPr>
            <sz val="9"/>
            <color indexed="81"/>
            <rFont val="Tahoma"/>
            <family val="2"/>
            <charset val="204"/>
          </rPr>
          <t xml:space="preserve"> Мати навички керування процесом фізичного вдосконалення підлеглих військовослужбовців та організовувати форми фізичної підготовки в підпорядкованих підрозділах, військових частинах
</t>
        </r>
        <r>
          <rPr>
            <b/>
            <sz val="9"/>
            <color indexed="81"/>
            <rFont val="Tahoma"/>
            <family val="2"/>
            <charset val="204"/>
          </rPr>
          <t>РН 10</t>
        </r>
        <r>
          <rPr>
            <sz val="9"/>
            <color indexed="81"/>
            <rFont val="Tahoma"/>
            <family val="2"/>
            <charset val="204"/>
          </rPr>
          <t xml:space="preserve"> Розуміти основи функціонування сектору безпеки і оборони держави і використовувати це розуміння при вирішенні професійних завдань.
</t>
        </r>
        <r>
          <rPr>
            <b/>
            <sz val="9"/>
            <color indexed="81"/>
            <rFont val="Tahoma"/>
            <family val="2"/>
            <charset val="204"/>
          </rPr>
          <t>РН 18</t>
        </r>
        <r>
          <rPr>
            <sz val="9"/>
            <color indexed="81"/>
            <rFont val="Tahoma"/>
            <family val="2"/>
            <charset val="204"/>
          </rPr>
          <t xml:space="preserve"> Розробляти і викладати спеціальні дисципліни в закладах вищої освіти відповідно до спеціалізації.
</t>
        </r>
      </text>
    </comment>
    <comment ref="C1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ЗК-1</t>
        </r>
        <r>
          <rPr>
            <sz val="9"/>
            <color indexed="81"/>
            <rFont val="Tahoma"/>
            <family val="2"/>
            <charset val="204"/>
          </rPr>
          <t xml:space="preserve"> Здатність до абстрактного мислення, аналізу і синтезу.
</t>
        </r>
        <r>
          <rPr>
            <b/>
            <sz val="9"/>
            <color indexed="81"/>
            <rFont val="Tahoma"/>
            <family val="2"/>
            <charset val="204"/>
          </rPr>
          <t>ЗК-2</t>
        </r>
        <r>
          <rPr>
            <sz val="9"/>
            <color indexed="81"/>
            <rFont val="Tahoma"/>
            <family val="2"/>
            <charset val="204"/>
          </rPr>
          <t xml:space="preserve"> Здатність працювати в команді.</t>
        </r>
      </text>
    </comment>
    <comment ref="C188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ЗК 1 </t>
        </r>
        <r>
          <rPr>
            <sz val="9"/>
            <color indexed="81"/>
            <rFont val="Tahoma"/>
            <family val="2"/>
            <charset val="204"/>
          </rPr>
          <t>Здатність до абстрактного мислення, аналізу і синтезу.</t>
        </r>
        <r>
          <rPr>
            <b/>
            <sz val="9"/>
            <color indexed="81"/>
            <rFont val="Tahoma"/>
            <family val="2"/>
            <charset val="204"/>
          </rPr>
          <t xml:space="preserve">
ЗК 3 </t>
        </r>
        <r>
          <rPr>
            <sz val="9"/>
            <color indexed="81"/>
            <rFont val="Tahoma"/>
            <family val="2"/>
            <charset val="204"/>
          </rPr>
          <t xml:space="preserve">Здатність вчитися і оволодівати сучасними знаннями.
</t>
        </r>
        <r>
          <rPr>
            <b/>
            <sz val="9"/>
            <color indexed="81"/>
            <rFont val="Tahoma"/>
            <family val="2"/>
            <charset val="204"/>
          </rPr>
          <t>ЗК 6</t>
        </r>
        <r>
          <rPr>
            <sz val="9"/>
            <color indexed="81"/>
            <rFont val="Tahoma"/>
            <family val="2"/>
            <charset val="204"/>
          </rPr>
          <t xml:space="preserve"> Здатність проведення досліджень на відповідному рівні.
</t>
        </r>
        <r>
          <rPr>
            <b/>
            <sz val="9"/>
            <color indexed="81"/>
            <rFont val="Tahoma"/>
            <family val="2"/>
            <charset val="204"/>
          </rPr>
          <t>СК 7</t>
        </r>
        <r>
          <rPr>
            <sz val="9"/>
            <color indexed="81"/>
            <rFont val="Tahoma"/>
            <family val="2"/>
            <charset val="204"/>
          </rPr>
          <t xml:space="preserve"> Здатність розробляти і реалізовувати інноваційні та дослідницькі проекти у сфері озброєння та військової техніки.</t>
        </r>
      </text>
    </comment>
    <comment ref="C19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b/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<sst xmlns="http://schemas.openxmlformats.org/spreadsheetml/2006/main" count="377" uniqueCount="264">
  <si>
    <t>Військова академія (м. Одеса)</t>
  </si>
  <si>
    <t>МІНІСТЕРСТВО ОБОРОНИ УКРАЇНИ</t>
  </si>
  <si>
    <t>ПОГОДЖЕНО</t>
  </si>
  <si>
    <t>ПВ</t>
  </si>
  <si>
    <t>А</t>
  </si>
  <si>
    <t xml:space="preserve">ПОЗНАЧЕННЯ: </t>
  </si>
  <si>
    <t xml:space="preserve">теоретичне </t>
  </si>
  <si>
    <t>польовий вихід</t>
  </si>
  <si>
    <t xml:space="preserve">навчання </t>
  </si>
  <si>
    <t>Курс</t>
  </si>
  <si>
    <t>Теоретичне навчання</t>
  </si>
  <si>
    <t>Резерв часу</t>
  </si>
  <si>
    <t>Разом</t>
  </si>
  <si>
    <t>Семестр</t>
  </si>
  <si>
    <t>Тижні</t>
  </si>
  <si>
    <t>V. ПЛАН  НАВЧАЛЬНОГО  ПРОЦЕСУ</t>
  </si>
  <si>
    <t>№ п/п</t>
  </si>
  <si>
    <t>Розподіл за семестрами</t>
  </si>
  <si>
    <t>Кількість кредитів  ЄКТС</t>
  </si>
  <si>
    <t>Кількість годин</t>
  </si>
  <si>
    <t>Самостійна робота</t>
  </si>
  <si>
    <t>Розподіл аудиторних годин за курсами і семестрами</t>
  </si>
  <si>
    <t>Розподіл кредитів ЄКТС за семестрами</t>
  </si>
  <si>
    <t>Аудиторних</t>
  </si>
  <si>
    <t>Екзамени</t>
  </si>
  <si>
    <t>Курсові роботи (проекти)</t>
  </si>
  <si>
    <t>Загальний обсяг</t>
  </si>
  <si>
    <t>Всього</t>
  </si>
  <si>
    <t>у тому числі</t>
  </si>
  <si>
    <t>Лекції</t>
  </si>
  <si>
    <t xml:space="preserve">Практичні, лабораторні </t>
  </si>
  <si>
    <t>Семестри</t>
  </si>
  <si>
    <t>Кількість тижнів у семестрі</t>
  </si>
  <si>
    <t>Кількість кредитів у семестрі</t>
  </si>
  <si>
    <t>Всього за цикл:</t>
  </si>
  <si>
    <t>Загальна кількість</t>
  </si>
  <si>
    <t>Кількість годин на тиждень</t>
  </si>
  <si>
    <t>Кількість екзаменів</t>
  </si>
  <si>
    <t>Кількість заліків</t>
  </si>
  <si>
    <t>Кількість курсових робіт (проектів)</t>
  </si>
  <si>
    <t>Серпень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</si>
  <si>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</si>
  <si>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</si>
  <si>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</si>
  <si>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</si>
  <si>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</si>
  <si>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</si>
  <si>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</si>
  <si>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</si>
  <si>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</si>
  <si>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</si>
  <si>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</si>
  <si>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І. ГРАФІК  НАВЧАЛЬНОГО  ПРОЦЕСУ</t>
  </si>
  <si>
    <t>Атестація</t>
  </si>
  <si>
    <t xml:space="preserve">Несення служби </t>
  </si>
  <si>
    <t>Канікулярні відпустки</t>
  </si>
  <si>
    <t>Святкові дні</t>
  </si>
  <si>
    <t>ІII. ПРАКТИЧНА  ПІДГОТОВКА</t>
  </si>
  <si>
    <t>Форми атестації</t>
  </si>
  <si>
    <t>Комплексний екзамен</t>
  </si>
  <si>
    <t>Назва практичної підготовки</t>
  </si>
  <si>
    <t>розробка</t>
  </si>
  <si>
    <t>атестація</t>
  </si>
  <si>
    <t>КВ</t>
  </si>
  <si>
    <t>Фізичне виховання та спеціальна фізична підготовка</t>
  </si>
  <si>
    <t>Іноземна мова професійного спрямування</t>
  </si>
  <si>
    <t>Методологія та організація наукових досліджень</t>
  </si>
  <si>
    <t>Наукова діяльність та патентознавство, інтелектуальна власність</t>
  </si>
  <si>
    <t>Військове стажування</t>
  </si>
  <si>
    <t>ВС</t>
  </si>
  <si>
    <t>АР</t>
  </si>
  <si>
    <t xml:space="preserve">Розробка атестаційної роботи </t>
  </si>
  <si>
    <t>НС</t>
  </si>
  <si>
    <t>несення служби</t>
  </si>
  <si>
    <t>Р</t>
  </si>
  <si>
    <t>СВ</t>
  </si>
  <si>
    <t>святкові дні</t>
  </si>
  <si>
    <t>НАВЧАЛЬНИЙ    ПЛАН</t>
  </si>
  <si>
    <t>Рівень вищої освіти</t>
  </si>
  <si>
    <t>денна</t>
  </si>
  <si>
    <t>Ступінь вищої освіти</t>
  </si>
  <si>
    <t xml:space="preserve">Спеціальність </t>
  </si>
  <si>
    <t>Спеціалізації:</t>
  </si>
  <si>
    <t xml:space="preserve">другий (магістерський) </t>
  </si>
  <si>
    <t>магістр</t>
  </si>
  <si>
    <t xml:space="preserve">атестаційної </t>
  </si>
  <si>
    <t>роботи</t>
  </si>
  <si>
    <t xml:space="preserve">військове </t>
  </si>
  <si>
    <t>стажування</t>
  </si>
  <si>
    <t xml:space="preserve">резерв </t>
  </si>
  <si>
    <t xml:space="preserve">навчального </t>
  </si>
  <si>
    <t>часу</t>
  </si>
  <si>
    <t xml:space="preserve">канікулярна </t>
  </si>
  <si>
    <t>відпустка</t>
  </si>
  <si>
    <r>
      <t xml:space="preserve">на основі </t>
    </r>
    <r>
      <rPr>
        <sz val="14"/>
        <rFont val="Times New Roman"/>
        <family val="1"/>
        <charset val="204"/>
      </rPr>
      <t>освітнього ступеня бакалавр</t>
    </r>
  </si>
  <si>
    <t>Строк навчання</t>
  </si>
  <si>
    <t>Моделювання та оптимізація процесів в електромеханічних системах озброєння та військової техніки</t>
  </si>
  <si>
    <t>Механізована (мотопіхотна) бригада в бою та операції</t>
  </si>
  <si>
    <t>1 курс</t>
  </si>
  <si>
    <t>2 курс</t>
  </si>
  <si>
    <t>ВИБІРКОВІ КОМПОНЕНТИ ОПП</t>
  </si>
  <si>
    <t>ВП 1</t>
  </si>
  <si>
    <t>полковник                                                    О.МАСЛІЙ</t>
  </si>
  <si>
    <t>Військової академії (м. Одеса)</t>
  </si>
  <si>
    <t xml:space="preserve">2 роки </t>
  </si>
  <si>
    <t>Назви навчальних дисціплін</t>
  </si>
  <si>
    <t>Експлуатація ракетно-артилерійського озброєння</t>
  </si>
  <si>
    <t>Е</t>
  </si>
  <si>
    <t>ВП</t>
  </si>
  <si>
    <t>Навчальна практика</t>
  </si>
  <si>
    <t>навчальна практика</t>
  </si>
  <si>
    <t xml:space="preserve">Перелік дисциплін військово-спеціальної підготовки </t>
  </si>
  <si>
    <t>Всього за вибіркові компоненти:</t>
  </si>
  <si>
    <t>контрольні заходи</t>
  </si>
  <si>
    <t xml:space="preserve">Перелік дисциплін військово-професійної підготовки </t>
  </si>
  <si>
    <t>Бойове застосування механізованих підрозділів</t>
  </si>
  <si>
    <t>№ з/р</t>
  </si>
  <si>
    <t>Посада</t>
  </si>
  <si>
    <t>Військове звання</t>
  </si>
  <si>
    <t>Підпис</t>
  </si>
  <si>
    <t>Ініціал та прізвище</t>
  </si>
  <si>
    <t>Дата доведення</t>
  </si>
  <si>
    <t>Начальник кафедри іноземних мов</t>
  </si>
  <si>
    <t>Начальник кафедри тактики та загальновійськових дисциплін</t>
  </si>
  <si>
    <t>Начальник кафедри фізичного виховання спеціальної фізичної підготовки і спорту</t>
  </si>
  <si>
    <t>Начальник кафедри ракетно-артилерійського озброєння</t>
  </si>
  <si>
    <t>Начальник кафедри УПДП</t>
  </si>
  <si>
    <t>Перелік</t>
  </si>
  <si>
    <t xml:space="preserve">вибіркових освітніх компонентів (за вибором студента) </t>
  </si>
  <si>
    <t>за ОПП Квартирно-експлуатаційне забезпечення військ (сил) першого (бакалаврського) рівня вищої освіти</t>
  </si>
  <si>
    <t>Найменування освітніх компонентів</t>
  </si>
  <si>
    <t>Кількість кредитів ЄКТС</t>
  </si>
  <si>
    <t>Компетентність</t>
  </si>
  <si>
    <t>Результат навчання</t>
  </si>
  <si>
    <t>прим</t>
  </si>
  <si>
    <t>Основи розвитку та прогнозування систем озброєння  та військової техніки</t>
  </si>
  <si>
    <t>КРАО</t>
  </si>
  <si>
    <t>Основи аналізу і синтезу озброєння та військової техніки</t>
  </si>
  <si>
    <t xml:space="preserve">Військово-адміністративна діяльність </t>
  </si>
  <si>
    <t>ВП 2</t>
  </si>
  <si>
    <t>ВП 3</t>
  </si>
  <si>
    <t>ВС 2</t>
  </si>
  <si>
    <t>Аркуш погодження
навчального плану підготовки військових фахівців за освітньою програмою для набору 2025 року</t>
  </si>
  <si>
    <t>Спеціалізація: Управління експлуатацією наземних систем озброєння, засобів ближнього бою та розвідки</t>
  </si>
  <si>
    <t xml:space="preserve">полковник </t>
  </si>
  <si>
    <t>Володимир СУСЛОВ</t>
  </si>
  <si>
    <t>Віталій ЯГОДЗИНСЬКИЙ</t>
  </si>
  <si>
    <t>Володимир ЛУХАНІН</t>
  </si>
  <si>
    <t>Магістерська робота</t>
  </si>
  <si>
    <t>Військове лідерство</t>
  </si>
  <si>
    <t xml:space="preserve"> ОБОВ′ЯЗКОВІ КОМПОНЕНТИ ОПП</t>
  </si>
  <si>
    <t>Цикл  загальної підготовки</t>
  </si>
  <si>
    <t>Цикл професійної підготовки</t>
  </si>
  <si>
    <t xml:space="preserve">КОМАНДНИЙ КУРС ТАКТИЧНОГО РІВНЯ   L-1C </t>
  </si>
  <si>
    <t>Цикл військово-професійної підготовки</t>
  </si>
  <si>
    <t>ВІЙСЬКОВІ КОМПОНЕНТИ ОПП</t>
  </si>
  <si>
    <t>З</t>
  </si>
  <si>
    <t>ОК 1</t>
  </si>
  <si>
    <t>ОК 2</t>
  </si>
  <si>
    <t>ОК 4</t>
  </si>
  <si>
    <t>ОК 6</t>
  </si>
  <si>
    <t>ОК 7</t>
  </si>
  <si>
    <t>ОК 8</t>
  </si>
  <si>
    <t>ОК 10</t>
  </si>
  <si>
    <t>ОК 11</t>
  </si>
  <si>
    <t>ОК 12</t>
  </si>
  <si>
    <t>Заступник начальника академії з навчальної роботи</t>
  </si>
  <si>
    <t>Гарант освітньо-професійної програми</t>
  </si>
  <si>
    <t xml:space="preserve">                                         Олег МАСЛІЙ</t>
  </si>
  <si>
    <t>підготовки здобувачів освіти за освітньо-професійною програмою</t>
  </si>
  <si>
    <t>Освітня  кваліфікація</t>
  </si>
  <si>
    <t>Професійна кваліфікація:</t>
  </si>
  <si>
    <t>Офіцер тактичного рівня</t>
  </si>
  <si>
    <t>Форма здобуття освіти</t>
  </si>
  <si>
    <r>
      <t>Обсяг освітньо-професійної програми:</t>
    </r>
    <r>
      <rPr>
        <sz val="14"/>
        <rFont val="Times New Roman"/>
        <family val="1"/>
        <charset val="204"/>
      </rPr>
      <t xml:space="preserve"> </t>
    </r>
  </si>
  <si>
    <t>120 кредитів ЄКТС</t>
  </si>
  <si>
    <t>Галузь знань</t>
  </si>
  <si>
    <t xml:space="preserve">Перелік дисциплін військово-спеціальної підготовки командного КУРСУ L-1C тактичного рівня </t>
  </si>
  <si>
    <t>Голова Вченої ради</t>
  </si>
  <si>
    <t>Фізичне виховання, спеціальна фізична підготовка</t>
  </si>
  <si>
    <t>Управління експлуатацією наземних систем озброєння, засобів ближнього бою та розвідки</t>
  </si>
  <si>
    <t>К7      Озброєння та військова техніка</t>
  </si>
  <si>
    <t>К Безпека та оборона</t>
  </si>
  <si>
    <t>Атестаційний іспит</t>
  </si>
  <si>
    <t xml:space="preserve">публічний захист кваліфікаційної роботи </t>
  </si>
  <si>
    <t>ОК 13</t>
  </si>
  <si>
    <t>Микола ПЕТРУШЕНКО</t>
  </si>
  <si>
    <t>Спеціальність: К7 Озброєння та військова техніка</t>
  </si>
  <si>
    <t>Павло БОРДІЯН</t>
  </si>
  <si>
    <t>Заступник  начальника кафедри</t>
  </si>
  <si>
    <t>полковник</t>
  </si>
  <si>
    <t>Валерій МАЛІКОВ</t>
  </si>
  <si>
    <t>Професор</t>
  </si>
  <si>
    <t>Олег КРАВЧУК</t>
  </si>
  <si>
    <t>Старший викладач</t>
  </si>
  <si>
    <t>підполковник</t>
  </si>
  <si>
    <t>Олексій КОВАЛЬЧУК</t>
  </si>
  <si>
    <t>Кирил ДЕХТЯРЕНКО</t>
  </si>
  <si>
    <t>Максим РЕЗІНЕЦЬ</t>
  </si>
  <si>
    <t>Сергій Подопригора</t>
  </si>
  <si>
    <t>Дмитро МАКСИМЧУК</t>
  </si>
  <si>
    <t>Володимир ЙОВВА</t>
  </si>
  <si>
    <t>Віктор ГОНЧАРУК</t>
  </si>
  <si>
    <t>Олександр ШМИГЕЛЬСЬКИЙ</t>
  </si>
  <si>
    <t>Викладач</t>
  </si>
  <si>
    <t>майор</t>
  </si>
  <si>
    <t>Іван АНДРЕЛА</t>
  </si>
  <si>
    <t>Євген КРЕЦУЛ</t>
  </si>
  <si>
    <t>працівник ЗСУ</t>
  </si>
  <si>
    <t>Олег СКОРОХВАТОВ</t>
  </si>
  <si>
    <t>Олександр БОСИЙ</t>
  </si>
  <si>
    <t>Владислав РЕХЛІНЦЕВИЧ</t>
  </si>
  <si>
    <t>Професор кафедри</t>
  </si>
  <si>
    <t>пр. ЗСУ
професор, ДТН, заслуж. 
діяч науки і техніки України</t>
  </si>
  <si>
    <t>пр. ЗСУ
професор, КТН</t>
  </si>
  <si>
    <t>В'ячеслав  ГОЛОВАНЬ</t>
  </si>
  <si>
    <t>Доцент</t>
  </si>
  <si>
    <t>пр. ЗСУ</t>
  </si>
  <si>
    <t>Олексій МАЛИШКІН</t>
  </si>
  <si>
    <t>пр. ЗСУ, КТН, доцент</t>
  </si>
  <si>
    <t>Артур ГОЛОВАНЬ</t>
  </si>
  <si>
    <t>Старший викладач ВНЗ</t>
  </si>
  <si>
    <t>Леонід ГОРДІШЕВСЬКИЙ</t>
  </si>
  <si>
    <t>Юрій СІНІЛО</t>
  </si>
  <si>
    <t>Ігор Зайцев</t>
  </si>
  <si>
    <t>магістр  з озброєння та військової техніки</t>
  </si>
  <si>
    <t>ОК 3</t>
  </si>
  <si>
    <t>Код освітнього компоненту</t>
  </si>
  <si>
    <t xml:space="preserve">Найменування освітнього компоненту </t>
  </si>
  <si>
    <t>Заліки</t>
  </si>
  <si>
    <t>Групові, семінари</t>
  </si>
  <si>
    <t>(для набору 2026 року)</t>
  </si>
  <si>
    <t>"_____" ___________________ 2026 року</t>
  </si>
  <si>
    <t>ЗАТВЕРДЖЕНО</t>
  </si>
  <si>
    <t>Вченою радою</t>
  </si>
  <si>
    <t>(протокол  від __.__.2026 року №___)</t>
  </si>
  <si>
    <t>Руслан ГРИЩУК</t>
  </si>
  <si>
    <t>"______"</t>
  </si>
  <si>
    <t>_______________        2026 року</t>
  </si>
  <si>
    <t>Вибірковий компонент 1
(згідно каталогу вибіркових дисциплін)</t>
  </si>
  <si>
    <t>Вибірковий компонент 2
(згідно каталогу вибіркових дисциплін)</t>
  </si>
  <si>
    <t>Вибірковий компонент 3
(згідно каталогу вибіркових дисциплін)</t>
  </si>
  <si>
    <t>Вибірковий компонент 4
(згідно каталогу вибіркових дисциплін)</t>
  </si>
  <si>
    <t>Начальник навчально-наукового інституту</t>
  </si>
  <si>
    <t>логістичного забезпечення</t>
  </si>
  <si>
    <t xml:space="preserve">полковник                                </t>
  </si>
  <si>
    <t>Станіслав НІКУЛ</t>
  </si>
  <si>
    <t>Організація експлуатації військової автомобільної техніки</t>
  </si>
  <si>
    <t>Організація ремонту військової автомобільної техніки</t>
  </si>
  <si>
    <t>Основи розвитку озброєння та військової техніки</t>
  </si>
  <si>
    <t xml:space="preserve">Моделювання процесів забезпечення  </t>
  </si>
  <si>
    <r>
      <rPr>
        <b/>
        <sz val="11"/>
        <color rgb="FF00B050"/>
        <rFont val="Times New Roman"/>
        <family val="1"/>
        <charset val="204"/>
      </rPr>
      <t>КР,</t>
    </r>
    <r>
      <rPr>
        <b/>
        <sz val="11"/>
        <color rgb="FFFF0000"/>
        <rFont val="Times New Roman"/>
        <family val="1"/>
        <charset val="204"/>
      </rPr>
      <t xml:space="preserve"> Е</t>
    </r>
  </si>
  <si>
    <r>
      <rPr>
        <b/>
        <sz val="11"/>
        <color rgb="FF00B050"/>
        <rFont val="Times New Roman"/>
        <family val="1"/>
        <charset val="204"/>
      </rPr>
      <t>КР,</t>
    </r>
    <r>
      <rPr>
        <b/>
        <sz val="11"/>
        <color rgb="FF0070C0"/>
        <rFont val="Times New Roman"/>
        <family val="1"/>
        <charset val="204"/>
      </rPr>
      <t xml:space="preserve"> З </t>
    </r>
  </si>
  <si>
    <t>Автотехнічне забезпечення</t>
  </si>
  <si>
    <t>Організація роботи автомобільної служби</t>
  </si>
  <si>
    <t>Військово-професійне застосування STEM-технологій</t>
  </si>
  <si>
    <t>Руслан БЕРЕЗЕНСЬКИЙ</t>
  </si>
  <si>
    <t>Теорія наукових досліджень</t>
  </si>
  <si>
    <t>Підготвка та захист валіфікаційної роботи магістера</t>
  </si>
  <si>
    <t>Всього за вибіркові освітні компоненти (відповідно до переліку дисциплін що надаються на вибір за даною ОПП )</t>
  </si>
  <si>
    <t>Методичні аспекти військово-технічної підготовки</t>
  </si>
  <si>
    <t>Основи теорії надійності озброєння та військової техніки</t>
  </si>
  <si>
    <t>ОК 9</t>
  </si>
  <si>
    <t>ОК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</si>
</sst>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1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0"/>
      <color rgb="FF000000"/>
      <name val="Times New Roman"/>
      <family val="1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u/>
      <sz val="12"/>
      <color rgb="FFFF0000"/>
      <name val="Times New Roman"/>
      <family val="1"/>
      <charset val="204"/>
    </font>
    <font>
      <sz val="12"/>
      <name val="Calibri"/>
      <family val="2"/>
      <scheme val="minor"/>
    </font>
    <font>
      <b/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14"/>
      <color rgb="FFFF0000"/>
      <name val="Calibri"/>
      <family val="2"/>
      <charset val="204"/>
    </font>
    <font>
      <sz val="10"/>
      <color rgb="FFFF0000"/>
      <name val="Calibri"/>
      <family val="2"/>
      <charset val="204"/>
    </font>
    <font>
      <sz val="14"/>
      <color rgb="FF000000"/>
      <name val="Calibri"/>
      <family val="2"/>
      <charset val="204"/>
    </font>
    <font>
      <sz val="11"/>
      <color rgb="FFFFFFFF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u/>
      <sz val="14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00B050"/>
      <name val="Times New Roman"/>
      <family val="1"/>
      <charset val="204"/>
    </font>
    <font>
      <b/>
      <sz val="11"/>
      <color rgb="FF0070C0"/>
      <name val="Times New Roman"/>
      <family val="1"/>
      <charset val="204"/>
    </font>
    <font>
      <b/>
      <sz val="12"/>
      <color rgb="FF00B05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rgb="FF000000"/>
      </patternFill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7" fillId="0" borderId="0">
      <alignment vertical="center"/>
    </xf>
  </cellStyleXfs>
  <cellXfs count="915">
    <xf numFmtId="0" fontId="0" fillId="0" borderId="0" xfId="0"/>
    <xf numFmtId="0" fontId="4" fillId="0" borderId="0" xfId="0" applyFont="1"/>
    <xf numFmtId="0" fontId="4" fillId="0" borderId="0" xfId="0" applyFont="1" applyAlignment="1"/>
    <xf numFmtId="0" fontId="5" fillId="0" borderId="0" xfId="0" applyFont="1" applyAlignment="1"/>
    <xf numFmtId="0" fontId="5" fillId="0" borderId="0" xfId="0" applyFont="1" applyFill="1" applyAlignment="1"/>
    <xf numFmtId="0" fontId="5" fillId="0" borderId="0" xfId="0" applyFont="1"/>
    <xf numFmtId="0" fontId="7" fillId="0" borderId="0" xfId="0" applyFont="1" applyAlignment="1"/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10" fillId="0" borderId="0" xfId="0" applyFont="1" applyBorder="1"/>
    <xf numFmtId="0" fontId="7" fillId="0" borderId="0" xfId="0" applyFont="1" applyBorder="1"/>
    <xf numFmtId="0" fontId="7" fillId="0" borderId="0" xfId="0" applyFont="1" applyFill="1" applyBorder="1"/>
    <xf numFmtId="0" fontId="6" fillId="0" borderId="0" xfId="0" applyFont="1" applyBorder="1"/>
    <xf numFmtId="0" fontId="5" fillId="0" borderId="0" xfId="0" applyFont="1" applyBorder="1"/>
    <xf numFmtId="0" fontId="5" fillId="0" borderId="0" xfId="0" applyFont="1" applyBorder="1" applyAlignment="1"/>
    <xf numFmtId="0" fontId="4" fillId="0" borderId="0" xfId="0" applyFont="1" applyBorder="1" applyAlignment="1"/>
    <xf numFmtId="0" fontId="12" fillId="0" borderId="0" xfId="0" applyNumberFormat="1" applyFont="1" applyBorder="1"/>
    <xf numFmtId="0" fontId="12" fillId="0" borderId="0" xfId="0" applyNumberFormat="1" applyFont="1" applyBorder="1" applyAlignment="1">
      <alignment vertical="center"/>
    </xf>
    <xf numFmtId="0" fontId="0" fillId="0" borderId="0" xfId="0" applyBorder="1"/>
    <xf numFmtId="0" fontId="15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Border="1" applyAlignment="1">
      <alignment horizontal="left"/>
    </xf>
    <xf numFmtId="0" fontId="5" fillId="0" borderId="0" xfId="0" applyFont="1" applyFill="1" applyBorder="1" applyAlignment="1"/>
    <xf numFmtId="0" fontId="7" fillId="0" borderId="0" xfId="0" applyFont="1"/>
    <xf numFmtId="0" fontId="13" fillId="0" borderId="7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6" fillId="0" borderId="0" xfId="0" applyFont="1" applyAlignment="1"/>
    <xf numFmtId="0" fontId="7" fillId="0" borderId="0" xfId="0" applyFont="1" applyAlignment="1">
      <alignment horizontal="left"/>
    </xf>
    <xf numFmtId="0" fontId="10" fillId="0" borderId="0" xfId="0" applyFont="1" applyFill="1" applyBorder="1" applyAlignment="1"/>
    <xf numFmtId="0" fontId="6" fillId="0" borderId="0" xfId="0" applyFont="1" applyFill="1" applyBorder="1" applyAlignment="1"/>
    <xf numFmtId="0" fontId="15" fillId="3" borderId="7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vertical="center"/>
    </xf>
    <xf numFmtId="0" fontId="21" fillId="0" borderId="0" xfId="0" applyFont="1"/>
    <xf numFmtId="0" fontId="7" fillId="0" borderId="0" xfId="0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vertical="center"/>
    </xf>
    <xf numFmtId="0" fontId="0" fillId="0" borderId="0" xfId="0" applyFont="1"/>
    <xf numFmtId="0" fontId="22" fillId="0" borderId="0" xfId="0" applyNumberFormat="1" applyFont="1" applyBorder="1" applyAlignment="1">
      <alignment vertical="center" wrapText="1"/>
    </xf>
    <xf numFmtId="0" fontId="10" fillId="0" borderId="0" xfId="0" applyNumberFormat="1" applyFont="1" applyBorder="1" applyAlignment="1">
      <alignment vertical="top" wrapText="1"/>
    </xf>
    <xf numFmtId="0" fontId="10" fillId="0" borderId="0" xfId="0" applyNumberFormat="1" applyFont="1" applyBorder="1" applyAlignment="1">
      <alignment vertical="top"/>
    </xf>
    <xf numFmtId="0" fontId="10" fillId="0" borderId="0" xfId="0" applyNumberFormat="1" applyFont="1" applyBorder="1"/>
    <xf numFmtId="0" fontId="10" fillId="0" borderId="0" xfId="0" applyNumberFormat="1" applyFont="1" applyBorder="1" applyAlignment="1">
      <alignment horizontal="center"/>
    </xf>
    <xf numFmtId="0" fontId="6" fillId="0" borderId="0" xfId="0" applyFont="1" applyFill="1" applyBorder="1"/>
    <xf numFmtId="0" fontId="3" fillId="0" borderId="7" xfId="0" applyFont="1" applyBorder="1" applyAlignment="1">
      <alignment horizontal="center" vertical="center"/>
    </xf>
    <xf numFmtId="0" fontId="25" fillId="0" borderId="0" xfId="0" applyFont="1"/>
    <xf numFmtId="0" fontId="0" fillId="0" borderId="7" xfId="0" applyBorder="1"/>
    <xf numFmtId="0" fontId="15" fillId="0" borderId="7" xfId="0" applyFont="1" applyFill="1" applyBorder="1" applyAlignment="1">
      <alignment horizontal="center" vertical="center" wrapText="1"/>
    </xf>
    <xf numFmtId="0" fontId="21" fillId="0" borderId="0" xfId="0" applyFont="1" applyBorder="1"/>
    <xf numFmtId="0" fontId="26" fillId="0" borderId="0" xfId="0" applyFont="1"/>
    <xf numFmtId="0" fontId="10" fillId="0" borderId="0" xfId="0" applyNumberFormat="1" applyFont="1" applyBorder="1" applyAlignment="1"/>
    <xf numFmtId="0" fontId="21" fillId="5" borderId="0" xfId="0" applyFont="1" applyFill="1"/>
    <xf numFmtId="0" fontId="25" fillId="5" borderId="0" xfId="0" applyFont="1" applyFill="1"/>
    <xf numFmtId="0" fontId="21" fillId="3" borderId="0" xfId="0" applyFont="1" applyFill="1" applyBorder="1"/>
    <xf numFmtId="0" fontId="25" fillId="3" borderId="0" xfId="0" applyFont="1" applyFill="1"/>
    <xf numFmtId="0" fontId="21" fillId="3" borderId="0" xfId="0" applyFont="1" applyFill="1"/>
    <xf numFmtId="0" fontId="21" fillId="4" borderId="0" xfId="0" applyFont="1" applyFill="1" applyBorder="1"/>
    <xf numFmtId="0" fontId="21" fillId="4" borderId="0" xfId="0" applyFont="1" applyFill="1"/>
    <xf numFmtId="0" fontId="21" fillId="6" borderId="0" xfId="0" applyFont="1" applyFill="1" applyBorder="1"/>
    <xf numFmtId="0" fontId="21" fillId="7" borderId="0" xfId="0" applyFont="1" applyFill="1" applyBorder="1"/>
    <xf numFmtId="0" fontId="21" fillId="7" borderId="0" xfId="0" applyFont="1" applyFill="1"/>
    <xf numFmtId="0" fontId="33" fillId="0" borderId="0" xfId="1" applyFont="1" applyAlignment="1">
      <alignment wrapText="1"/>
    </xf>
    <xf numFmtId="0" fontId="14" fillId="0" borderId="62" xfId="0" applyFont="1" applyBorder="1" applyAlignment="1">
      <alignment horizontal="center" vertical="center" wrapText="1"/>
    </xf>
    <xf numFmtId="0" fontId="14" fillId="0" borderId="59" xfId="0" applyFont="1" applyBorder="1" applyAlignment="1">
      <alignment horizontal="center" vertical="center" wrapText="1"/>
    </xf>
    <xf numFmtId="0" fontId="14" fillId="4" borderId="66" xfId="0" applyFont="1" applyFill="1" applyBorder="1" applyAlignment="1">
      <alignment vertical="center" wrapText="1"/>
    </xf>
    <xf numFmtId="0" fontId="14" fillId="4" borderId="64" xfId="0" applyFont="1" applyFill="1" applyBorder="1" applyAlignment="1">
      <alignment horizontal="center" vertical="center" wrapText="1"/>
    </xf>
    <xf numFmtId="0" fontId="14" fillId="4" borderId="64" xfId="0" applyFont="1" applyFill="1" applyBorder="1" applyAlignment="1">
      <alignment vertical="center" wrapText="1"/>
    </xf>
    <xf numFmtId="0" fontId="14" fillId="4" borderId="64" xfId="0" applyFont="1" applyFill="1" applyBorder="1" applyAlignment="1">
      <alignment horizontal="justify" vertical="center" wrapText="1"/>
    </xf>
    <xf numFmtId="0" fontId="3" fillId="4" borderId="64" xfId="0" applyFont="1" applyFill="1" applyBorder="1" applyAlignment="1">
      <alignment horizontal="center" vertical="center" wrapText="1"/>
    </xf>
    <xf numFmtId="0" fontId="1" fillId="4" borderId="64" xfId="0" applyFont="1" applyFill="1" applyBorder="1" applyAlignment="1">
      <alignment horizontal="justify" vertical="center" wrapText="1"/>
    </xf>
    <xf numFmtId="0" fontId="14" fillId="4" borderId="67" xfId="0" applyFont="1" applyFill="1" applyBorder="1" applyAlignment="1">
      <alignment vertical="center" wrapText="1"/>
    </xf>
    <xf numFmtId="0" fontId="14" fillId="4" borderId="66" xfId="0" applyFont="1" applyFill="1" applyBorder="1" applyAlignment="1">
      <alignment horizontal="justify" vertical="center" wrapText="1"/>
    </xf>
    <xf numFmtId="0" fontId="32" fillId="0" borderId="7" xfId="1" applyFont="1" applyFill="1" applyBorder="1" applyAlignment="1">
      <alignment horizontal="center" vertical="center" wrapText="1"/>
    </xf>
    <xf numFmtId="0" fontId="32" fillId="0" borderId="7" xfId="1" applyFont="1" applyFill="1" applyBorder="1" applyAlignment="1">
      <alignment horizontal="left" vertical="center" wrapText="1"/>
    </xf>
    <xf numFmtId="0" fontId="25" fillId="4" borderId="0" xfId="0" applyFont="1" applyFill="1"/>
    <xf numFmtId="0" fontId="25" fillId="4" borderId="0" xfId="0" applyFont="1" applyFill="1" applyBorder="1"/>
    <xf numFmtId="0" fontId="21" fillId="4" borderId="1" xfId="0" applyFont="1" applyFill="1" applyBorder="1"/>
    <xf numFmtId="0" fontId="26" fillId="4" borderId="0" xfId="0" applyFont="1" applyFill="1" applyBorder="1"/>
    <xf numFmtId="0" fontId="26" fillId="4" borderId="0" xfId="0" applyFont="1" applyFill="1"/>
    <xf numFmtId="0" fontId="2" fillId="2" borderId="9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63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64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39" fillId="3" borderId="7" xfId="0" applyFont="1" applyFill="1" applyBorder="1" applyAlignment="1">
      <alignment horizontal="center"/>
    </xf>
    <xf numFmtId="0" fontId="37" fillId="3" borderId="3" xfId="0" applyFont="1" applyFill="1" applyBorder="1" applyAlignment="1">
      <alignment horizontal="center" vertical="center" wrapText="1"/>
    </xf>
    <xf numFmtId="0" fontId="38" fillId="3" borderId="5" xfId="0" applyFont="1" applyFill="1" applyBorder="1" applyAlignment="1">
      <alignment horizontal="center" vertical="center" wrapText="1"/>
    </xf>
    <xf numFmtId="0" fontId="38" fillId="3" borderId="3" xfId="0" applyFont="1" applyFill="1" applyBorder="1" applyAlignment="1">
      <alignment horizontal="center" vertical="center" wrapText="1"/>
    </xf>
    <xf numFmtId="0" fontId="14" fillId="5" borderId="24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39" fillId="5" borderId="7" xfId="0" applyFont="1" applyFill="1" applyBorder="1" applyAlignment="1">
      <alignment horizontal="center"/>
    </xf>
    <xf numFmtId="0" fontId="38" fillId="3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40" fillId="2" borderId="9" xfId="0" applyFont="1" applyFill="1" applyBorder="1" applyAlignment="1">
      <alignment horizontal="center" vertical="center" wrapText="1"/>
    </xf>
    <xf numFmtId="0" fontId="40" fillId="2" borderId="19" xfId="0" applyFont="1" applyFill="1" applyBorder="1" applyAlignment="1">
      <alignment horizontal="center" vertical="center" wrapText="1"/>
    </xf>
    <xf numFmtId="0" fontId="40" fillId="2" borderId="2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43" fillId="7" borderId="15" xfId="0" applyFont="1" applyFill="1" applyBorder="1" applyAlignment="1">
      <alignment horizontal="center" vertical="center" wrapText="1"/>
    </xf>
    <xf numFmtId="0" fontId="43" fillId="7" borderId="6" xfId="0" applyFont="1" applyFill="1" applyBorder="1" applyAlignment="1">
      <alignment horizontal="center" vertical="center" wrapText="1"/>
    </xf>
    <xf numFmtId="0" fontId="43" fillId="7" borderId="5" xfId="0" applyFont="1" applyFill="1" applyBorder="1" applyAlignment="1">
      <alignment horizontal="center" vertical="center" wrapText="1"/>
    </xf>
    <xf numFmtId="0" fontId="43" fillId="7" borderId="7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39" fillId="7" borderId="7" xfId="0" applyFont="1" applyFill="1" applyBorder="1" applyAlignment="1">
      <alignment horizontal="center"/>
    </xf>
    <xf numFmtId="0" fontId="37" fillId="7" borderId="3" xfId="0" applyFont="1" applyFill="1" applyBorder="1" applyAlignment="1">
      <alignment horizontal="center" vertical="center" wrapText="1"/>
    </xf>
    <xf numFmtId="0" fontId="45" fillId="3" borderId="3" xfId="0" applyFont="1" applyFill="1" applyBorder="1" applyAlignment="1">
      <alignment horizontal="center" vertical="center" wrapText="1"/>
    </xf>
    <xf numFmtId="0" fontId="41" fillId="3" borderId="5" xfId="0" applyFont="1" applyFill="1" applyBorder="1" applyAlignment="1">
      <alignment horizontal="center" vertical="center" wrapText="1"/>
    </xf>
    <xf numFmtId="0" fontId="41" fillId="3" borderId="6" xfId="0" applyFont="1" applyFill="1" applyBorder="1" applyAlignment="1">
      <alignment horizontal="center" vertical="center" wrapText="1"/>
    </xf>
    <xf numFmtId="0" fontId="41" fillId="3" borderId="7" xfId="0" applyFont="1" applyFill="1" applyBorder="1" applyAlignment="1">
      <alignment horizontal="center" vertical="center" wrapText="1"/>
    </xf>
    <xf numFmtId="0" fontId="16" fillId="3" borderId="28" xfId="0" applyFont="1" applyFill="1" applyBorder="1" applyAlignment="1">
      <alignment horizontal="center" vertical="center" wrapText="1"/>
    </xf>
    <xf numFmtId="0" fontId="16" fillId="3" borderId="0" xfId="0" applyFont="1" applyFill="1" applyBorder="1" applyAlignment="1">
      <alignment horizontal="center" vertical="center" wrapText="1"/>
    </xf>
    <xf numFmtId="0" fontId="16" fillId="3" borderId="27" xfId="0" applyFont="1" applyFill="1" applyBorder="1" applyAlignment="1">
      <alignment horizontal="center" vertical="center" wrapText="1"/>
    </xf>
    <xf numFmtId="0" fontId="42" fillId="3" borderId="16" xfId="0" applyFont="1" applyFill="1" applyBorder="1" applyAlignment="1">
      <alignment horizontal="center" vertical="center" wrapText="1"/>
    </xf>
    <xf numFmtId="0" fontId="42" fillId="3" borderId="3" xfId="0" applyFont="1" applyFill="1" applyBorder="1" applyAlignment="1">
      <alignment horizontal="center" vertical="center" wrapText="1"/>
    </xf>
    <xf numFmtId="49" fontId="16" fillId="3" borderId="18" xfId="0" applyNumberFormat="1" applyFont="1" applyFill="1" applyBorder="1" applyAlignment="1">
      <alignment horizontal="center" vertical="center" wrapText="1"/>
    </xf>
    <xf numFmtId="0" fontId="45" fillId="3" borderId="7" xfId="0" applyFont="1" applyFill="1" applyBorder="1" applyAlignment="1">
      <alignment horizontal="center" vertical="center" wrapText="1"/>
    </xf>
    <xf numFmtId="0" fontId="45" fillId="3" borderId="21" xfId="0" applyFont="1" applyFill="1" applyBorder="1" applyAlignment="1">
      <alignment horizontal="center" vertical="center" wrapText="1"/>
    </xf>
    <xf numFmtId="0" fontId="45" fillId="3" borderId="16" xfId="0" applyFont="1" applyFill="1" applyBorder="1" applyAlignment="1">
      <alignment horizontal="center" vertical="center" wrapText="1"/>
    </xf>
    <xf numFmtId="0" fontId="42" fillId="3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47" fillId="2" borderId="7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8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49" fillId="0" borderId="0" xfId="0" applyFont="1" applyAlignment="1"/>
    <xf numFmtId="0" fontId="50" fillId="0" borderId="0" xfId="0" applyFont="1" applyAlignment="1">
      <alignment vertical="center"/>
    </xf>
    <xf numFmtId="0" fontId="0" fillId="0" borderId="0" xfId="0" applyAlignment="1">
      <alignment vertical="center"/>
    </xf>
    <xf numFmtId="0" fontId="51" fillId="0" borderId="0" xfId="0" applyFont="1" applyAlignment="1"/>
    <xf numFmtId="0" fontId="5" fillId="0" borderId="0" xfId="0" applyFont="1" applyAlignment="1">
      <alignment horizontal="center" vertical="center" wrapText="1"/>
    </xf>
    <xf numFmtId="0" fontId="52" fillId="0" borderId="0" xfId="0" applyFont="1" applyAlignment="1"/>
    <xf numFmtId="0" fontId="32" fillId="0" borderId="0" xfId="0" applyFont="1" applyAlignment="1">
      <alignment vertical="center"/>
    </xf>
    <xf numFmtId="0" fontId="53" fillId="0" borderId="0" xfId="0" applyFont="1" applyAlignment="1"/>
    <xf numFmtId="0" fontId="32" fillId="0" borderId="0" xfId="0" applyFont="1" applyAlignment="1"/>
    <xf numFmtId="0" fontId="32" fillId="0" borderId="0" xfId="0" applyFont="1" applyAlignment="1">
      <alignment horizontal="left" vertical="center"/>
    </xf>
    <xf numFmtId="0" fontId="32" fillId="0" borderId="0" xfId="0" applyFont="1" applyAlignment="1">
      <alignment horizontal="right" vertical="center"/>
    </xf>
    <xf numFmtId="0" fontId="8" fillId="0" borderId="0" xfId="0" applyFont="1" applyAlignment="1"/>
    <xf numFmtId="0" fontId="9" fillId="0" borderId="0" xfId="0" applyFont="1" applyAlignment="1"/>
    <xf numFmtId="0" fontId="54" fillId="0" borderId="0" xfId="0" applyFont="1" applyAlignment="1"/>
    <xf numFmtId="0" fontId="6" fillId="0" borderId="0" xfId="0" applyFont="1" applyAlignment="1">
      <alignment vertical="top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41" fillId="3" borderId="3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38" fillId="3" borderId="24" xfId="0" applyFont="1" applyFill="1" applyBorder="1" applyAlignment="1">
      <alignment horizontal="center" vertical="center" wrapText="1"/>
    </xf>
    <xf numFmtId="0" fontId="38" fillId="3" borderId="10" xfId="0" applyFont="1" applyFill="1" applyBorder="1" applyAlignment="1">
      <alignment horizontal="center" vertical="center" wrapText="1"/>
    </xf>
    <xf numFmtId="0" fontId="39" fillId="3" borderId="7" xfId="0" applyFont="1" applyFill="1" applyBorder="1" applyAlignment="1">
      <alignment horizontal="center" vertical="center"/>
    </xf>
    <xf numFmtId="0" fontId="37" fillId="3" borderId="7" xfId="0" applyFont="1" applyFill="1" applyBorder="1" applyAlignment="1">
      <alignment horizontal="center" vertical="center"/>
    </xf>
    <xf numFmtId="0" fontId="36" fillId="3" borderId="5" xfId="0" applyFont="1" applyFill="1" applyBorder="1" applyAlignment="1">
      <alignment vertical="center"/>
    </xf>
    <xf numFmtId="0" fontId="36" fillId="3" borderId="7" xfId="0" applyFont="1" applyFill="1" applyBorder="1" applyAlignment="1">
      <alignment vertical="center"/>
    </xf>
    <xf numFmtId="0" fontId="46" fillId="3" borderId="7" xfId="0" applyFont="1" applyFill="1" applyBorder="1" applyAlignment="1">
      <alignment vertical="center"/>
    </xf>
    <xf numFmtId="0" fontId="39" fillId="3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0" fontId="32" fillId="0" borderId="7" xfId="1" applyFont="1" applyFill="1" applyBorder="1" applyAlignment="1">
      <alignment vertical="center" wrapText="1"/>
    </xf>
    <xf numFmtId="0" fontId="53" fillId="0" borderId="0" xfId="1" applyFont="1" applyAlignment="1">
      <alignment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41" fillId="3" borderId="3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41" fillId="3" borderId="16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4" fillId="3" borderId="7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14" fillId="7" borderId="16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 wrapText="1"/>
    </xf>
    <xf numFmtId="0" fontId="40" fillId="2" borderId="29" xfId="0" applyFont="1" applyFill="1" applyBorder="1" applyAlignment="1">
      <alignment horizontal="center" vertical="center" wrapText="1"/>
    </xf>
    <xf numFmtId="0" fontId="40" fillId="2" borderId="30" xfId="0" applyFont="1" applyFill="1" applyBorder="1" applyAlignment="1">
      <alignment horizontal="center" vertical="center" wrapText="1"/>
    </xf>
    <xf numFmtId="0" fontId="14" fillId="7" borderId="5" xfId="0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horizontal="center" vertical="center" wrapText="1"/>
    </xf>
    <xf numFmtId="0" fontId="14" fillId="7" borderId="7" xfId="0" applyFont="1" applyFill="1" applyBorder="1" applyAlignment="1">
      <alignment horizontal="center" vertical="center" wrapText="1"/>
    </xf>
    <xf numFmtId="0" fontId="40" fillId="2" borderId="52" xfId="0" applyFont="1" applyFill="1" applyBorder="1" applyAlignment="1">
      <alignment horizontal="center" vertical="center" wrapText="1"/>
    </xf>
    <xf numFmtId="0" fontId="56" fillId="0" borderId="0" xfId="0" applyFont="1" applyAlignment="1"/>
    <xf numFmtId="0" fontId="57" fillId="0" borderId="0" xfId="0" applyFont="1" applyAlignment="1"/>
    <xf numFmtId="0" fontId="56" fillId="0" borderId="0" xfId="0" applyFont="1" applyAlignment="1">
      <alignment horizontal="center"/>
    </xf>
    <xf numFmtId="0" fontId="58" fillId="0" borderId="0" xfId="0" applyFont="1" applyAlignment="1">
      <alignment vertical="center"/>
    </xf>
    <xf numFmtId="0" fontId="16" fillId="3" borderId="7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1" fontId="6" fillId="3" borderId="7" xfId="0" applyNumberFormat="1" applyFont="1" applyFill="1" applyBorder="1" applyAlignment="1">
      <alignment horizontal="center" vertical="center" wrapText="1"/>
    </xf>
    <xf numFmtId="1" fontId="16" fillId="3" borderId="7" xfId="0" applyNumberFormat="1" applyFont="1" applyFill="1" applyBorder="1" applyAlignment="1">
      <alignment horizontal="center" vertical="center" wrapText="1"/>
    </xf>
    <xf numFmtId="1" fontId="34" fillId="3" borderId="7" xfId="0" applyNumberFormat="1" applyFont="1" applyFill="1" applyBorder="1" applyAlignment="1">
      <alignment horizontal="center" vertical="center" wrapText="1"/>
    </xf>
    <xf numFmtId="0" fontId="59" fillId="3" borderId="7" xfId="0" applyFont="1" applyFill="1" applyBorder="1" applyAlignment="1">
      <alignment horizontal="center" vertical="center" wrapText="1"/>
    </xf>
    <xf numFmtId="1" fontId="14" fillId="3" borderId="7" xfId="0" applyNumberFormat="1" applyFont="1" applyFill="1" applyBorder="1" applyAlignment="1">
      <alignment horizontal="center" vertical="center" wrapText="1"/>
    </xf>
    <xf numFmtId="0" fontId="60" fillId="3" borderId="3" xfId="0" applyFont="1" applyFill="1" applyBorder="1" applyAlignment="1">
      <alignment horizontal="center" vertical="center" wrapText="1"/>
    </xf>
    <xf numFmtId="0" fontId="62" fillId="3" borderId="7" xfId="0" applyFont="1" applyFill="1" applyBorder="1" applyAlignment="1">
      <alignment horizontal="center" vertical="center"/>
    </xf>
    <xf numFmtId="1" fontId="40" fillId="3" borderId="7" xfId="0" applyNumberFormat="1" applyFont="1" applyFill="1" applyBorder="1" applyAlignment="1">
      <alignment horizontal="center" vertical="center" wrapText="1"/>
    </xf>
    <xf numFmtId="0" fontId="16" fillId="8" borderId="5" xfId="0" applyFont="1" applyFill="1" applyBorder="1" applyAlignment="1">
      <alignment horizontal="center" vertical="center" wrapText="1"/>
    </xf>
    <xf numFmtId="1" fontId="16" fillId="8" borderId="4" xfId="0" applyNumberFormat="1" applyFont="1" applyFill="1" applyBorder="1" applyAlignment="1">
      <alignment horizontal="center" vertical="center" wrapText="1"/>
    </xf>
    <xf numFmtId="0" fontId="16" fillId="8" borderId="15" xfId="0" applyFont="1" applyFill="1" applyBorder="1" applyAlignment="1">
      <alignment horizontal="center" vertical="center" wrapText="1"/>
    </xf>
    <xf numFmtId="1" fontId="16" fillId="8" borderId="1" xfId="0" applyNumberFormat="1" applyFont="1" applyFill="1" applyBorder="1" applyAlignment="1">
      <alignment horizontal="center" vertical="center" wrapText="1"/>
    </xf>
    <xf numFmtId="0" fontId="40" fillId="8" borderId="15" xfId="0" applyFont="1" applyFill="1" applyBorder="1" applyAlignment="1">
      <alignment horizontal="center" vertical="center" wrapText="1"/>
    </xf>
    <xf numFmtId="1" fontId="16" fillId="8" borderId="5" xfId="0" applyNumberFormat="1" applyFont="1" applyFill="1" applyBorder="1" applyAlignment="1">
      <alignment horizontal="center" vertical="center" wrapText="1"/>
    </xf>
    <xf numFmtId="1" fontId="16" fillId="8" borderId="15" xfId="0" applyNumberFormat="1" applyFont="1" applyFill="1" applyBorder="1" applyAlignment="1">
      <alignment horizontal="center" vertical="center" wrapText="1"/>
    </xf>
    <xf numFmtId="1" fontId="63" fillId="3" borderId="7" xfId="0" applyNumberFormat="1" applyFont="1" applyFill="1" applyBorder="1" applyAlignment="1">
      <alignment horizontal="center" vertical="center" wrapText="1"/>
    </xf>
    <xf numFmtId="0" fontId="38" fillId="3" borderId="6" xfId="0" applyFont="1" applyFill="1" applyBorder="1" applyAlignment="1">
      <alignment horizontal="center" vertical="center" wrapText="1"/>
    </xf>
    <xf numFmtId="1" fontId="40" fillId="2" borderId="9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38" fillId="3" borderId="15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40" fillId="0" borderId="13" xfId="0" applyFont="1" applyBorder="1" applyAlignment="1">
      <alignment horizontal="center" vertical="center" wrapText="1"/>
    </xf>
    <xf numFmtId="0" fontId="40" fillId="0" borderId="4" xfId="0" applyFont="1" applyBorder="1" applyAlignment="1">
      <alignment horizontal="center" vertical="center" wrapText="1"/>
    </xf>
    <xf numFmtId="0" fontId="40" fillId="0" borderId="7" xfId="0" applyFont="1" applyBorder="1" applyAlignment="1">
      <alignment horizontal="center" vertical="center" wrapText="1"/>
    </xf>
    <xf numFmtId="0" fontId="40" fillId="0" borderId="21" xfId="0" applyFont="1" applyBorder="1" applyAlignment="1">
      <alignment horizontal="center" vertical="center" wrapText="1"/>
    </xf>
    <xf numFmtId="0" fontId="40" fillId="0" borderId="5" xfId="0" applyFont="1" applyBorder="1" applyAlignment="1">
      <alignment horizontal="center" vertical="center" wrapText="1"/>
    </xf>
    <xf numFmtId="0" fontId="40" fillId="0" borderId="18" xfId="0" applyFont="1" applyBorder="1" applyAlignment="1">
      <alignment horizontal="center" vertical="center"/>
    </xf>
    <xf numFmtId="0" fontId="40" fillId="0" borderId="28" xfId="0" applyFont="1" applyBorder="1" applyAlignment="1">
      <alignment horizontal="center" vertical="center" wrapText="1"/>
    </xf>
    <xf numFmtId="0" fontId="40" fillId="0" borderId="23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1" fontId="40" fillId="3" borderId="13" xfId="0" applyNumberFormat="1" applyFont="1" applyFill="1" applyBorder="1" applyAlignment="1">
      <alignment horizontal="center" vertical="center" wrapText="1"/>
    </xf>
    <xf numFmtId="1" fontId="40" fillId="3" borderId="29" xfId="0" applyNumberFormat="1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center" vertical="center" wrapText="1"/>
    </xf>
    <xf numFmtId="0" fontId="37" fillId="3" borderId="21" xfId="0" applyFont="1" applyFill="1" applyBorder="1" applyAlignment="1">
      <alignment horizontal="center" vertical="center" wrapText="1"/>
    </xf>
    <xf numFmtId="1" fontId="40" fillId="2" borderId="38" xfId="0" applyNumberFormat="1" applyFont="1" applyFill="1" applyBorder="1" applyAlignment="1">
      <alignment horizontal="center" vertical="center" wrapText="1"/>
    </xf>
    <xf numFmtId="0" fontId="39" fillId="3" borderId="3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1" fontId="40" fillId="2" borderId="9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24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top"/>
    </xf>
    <xf numFmtId="0" fontId="10" fillId="0" borderId="0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0" fillId="0" borderId="7" xfId="0" applyBorder="1"/>
    <xf numFmtId="0" fontId="13" fillId="0" borderId="7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justify" vertical="center" wrapText="1"/>
    </xf>
    <xf numFmtId="0" fontId="23" fillId="0" borderId="7" xfId="0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28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27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0" fillId="0" borderId="28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27" xfId="0" applyFont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center" vertical="center" textRotation="90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7" xfId="0" applyFont="1" applyBorder="1" applyAlignment="1">
      <alignment vertical="center" wrapText="1"/>
    </xf>
    <xf numFmtId="0" fontId="20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2" fillId="0" borderId="0" xfId="0" applyNumberFormat="1" applyFont="1" applyBorder="1" applyAlignment="1">
      <alignment horizontal="center" vertical="center" wrapText="1"/>
    </xf>
    <xf numFmtId="164" fontId="14" fillId="2" borderId="48" xfId="0" applyNumberFormat="1" applyFont="1" applyFill="1" applyBorder="1" applyAlignment="1">
      <alignment horizontal="center" vertical="center" wrapText="1"/>
    </xf>
    <xf numFmtId="164" fontId="14" fillId="2" borderId="45" xfId="0" applyNumberFormat="1" applyFont="1" applyFill="1" applyBorder="1" applyAlignment="1">
      <alignment horizontal="center" vertical="center" wrapText="1"/>
    </xf>
    <xf numFmtId="164" fontId="14" fillId="2" borderId="14" xfId="0" applyNumberFormat="1" applyFont="1" applyFill="1" applyBorder="1" applyAlignment="1">
      <alignment horizontal="center" vertical="center" wrapText="1"/>
    </xf>
    <xf numFmtId="164" fontId="14" fillId="2" borderId="17" xfId="0" applyNumberFormat="1" applyFont="1" applyFill="1" applyBorder="1" applyAlignment="1">
      <alignment horizontal="center" vertical="center" wrapText="1"/>
    </xf>
    <xf numFmtId="164" fontId="14" fillId="2" borderId="47" xfId="0" applyNumberFormat="1" applyFont="1" applyFill="1" applyBorder="1" applyAlignment="1">
      <alignment horizontal="center" vertical="center" wrapText="1"/>
    </xf>
    <xf numFmtId="164" fontId="14" fillId="2" borderId="44" xfId="0" applyNumberFormat="1" applyFont="1" applyFill="1" applyBorder="1" applyAlignment="1">
      <alignment horizontal="center" vertical="center" wrapText="1"/>
    </xf>
    <xf numFmtId="164" fontId="14" fillId="2" borderId="6" xfId="0" applyNumberFormat="1" applyFont="1" applyFill="1" applyBorder="1" applyAlignment="1">
      <alignment horizontal="center" vertical="center" wrapText="1"/>
    </xf>
    <xf numFmtId="164" fontId="14" fillId="2" borderId="7" xfId="0" applyNumberFormat="1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40" fillId="2" borderId="46" xfId="0" applyFont="1" applyFill="1" applyBorder="1" applyAlignment="1">
      <alignment horizontal="center" vertical="center" wrapText="1"/>
    </xf>
    <xf numFmtId="0" fontId="40" fillId="2" borderId="60" xfId="0" applyFont="1" applyFill="1" applyBorder="1" applyAlignment="1">
      <alignment horizontal="center" vertical="center" wrapText="1"/>
    </xf>
    <xf numFmtId="0" fontId="40" fillId="2" borderId="48" xfId="0" applyFont="1" applyFill="1" applyBorder="1" applyAlignment="1">
      <alignment horizontal="center" vertical="center" wrapText="1"/>
    </xf>
    <xf numFmtId="0" fontId="40" fillId="2" borderId="2" xfId="0" applyFont="1" applyFill="1" applyBorder="1" applyAlignment="1">
      <alignment horizontal="center" vertical="center" wrapText="1"/>
    </xf>
    <xf numFmtId="0" fontId="40" fillId="2" borderId="18" xfId="0" applyFont="1" applyFill="1" applyBorder="1" applyAlignment="1">
      <alignment horizontal="center" vertical="center" wrapText="1"/>
    </xf>
    <xf numFmtId="0" fontId="40" fillId="2" borderId="6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49" fontId="14" fillId="3" borderId="7" xfId="0" applyNumberFormat="1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28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164" fontId="16" fillId="2" borderId="2" xfId="0" applyNumberFormat="1" applyFont="1" applyFill="1" applyBorder="1" applyAlignment="1">
      <alignment horizontal="center" vertical="center" wrapText="1"/>
    </xf>
    <xf numFmtId="164" fontId="16" fillId="2" borderId="18" xfId="0" applyNumberFormat="1" applyFont="1" applyFill="1" applyBorder="1" applyAlignment="1">
      <alignment horizontal="center" vertical="center" wrapText="1"/>
    </xf>
    <xf numFmtId="164" fontId="16" fillId="2" borderId="6" xfId="0" applyNumberFormat="1" applyFont="1" applyFill="1" applyBorder="1" applyAlignment="1">
      <alignment horizontal="center" vertical="center" wrapText="1"/>
    </xf>
    <xf numFmtId="164" fontId="16" fillId="2" borderId="23" xfId="0" applyNumberFormat="1" applyFont="1" applyFill="1" applyBorder="1" applyAlignment="1">
      <alignment horizontal="center" vertical="center" wrapText="1"/>
    </xf>
    <xf numFmtId="164" fontId="16" fillId="2" borderId="56" xfId="0" applyNumberFormat="1" applyFont="1" applyFill="1" applyBorder="1" applyAlignment="1">
      <alignment horizontal="center" vertical="center" wrapText="1"/>
    </xf>
    <xf numFmtId="164" fontId="16" fillId="2" borderId="49" xfId="0" applyNumberFormat="1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1" fontId="40" fillId="2" borderId="53" xfId="0" applyNumberFormat="1" applyFont="1" applyFill="1" applyBorder="1" applyAlignment="1">
      <alignment horizontal="center" vertical="center" wrapText="1"/>
    </xf>
    <xf numFmtId="1" fontId="40" fillId="2" borderId="51" xfId="0" applyNumberFormat="1" applyFont="1" applyFill="1" applyBorder="1" applyAlignment="1">
      <alignment horizontal="center" vertical="center" wrapText="1"/>
    </xf>
    <xf numFmtId="164" fontId="16" fillId="2" borderId="22" xfId="0" applyNumberFormat="1" applyFont="1" applyFill="1" applyBorder="1" applyAlignment="1">
      <alignment horizontal="center" vertical="center" wrapText="1"/>
    </xf>
    <xf numFmtId="164" fontId="16" fillId="2" borderId="55" xfId="0" applyNumberFormat="1" applyFont="1" applyFill="1" applyBorder="1" applyAlignment="1">
      <alignment horizontal="center" vertical="center" wrapText="1"/>
    </xf>
    <xf numFmtId="164" fontId="16" fillId="2" borderId="50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1" fontId="40" fillId="2" borderId="22" xfId="0" applyNumberFormat="1" applyFont="1" applyFill="1" applyBorder="1" applyAlignment="1">
      <alignment horizontal="center" vertical="center" wrapText="1"/>
    </xf>
    <xf numFmtId="1" fontId="40" fillId="2" borderId="55" xfId="0" applyNumberFormat="1" applyFont="1" applyFill="1" applyBorder="1" applyAlignment="1">
      <alignment horizontal="center" vertical="center" wrapText="1"/>
    </xf>
    <xf numFmtId="1" fontId="40" fillId="2" borderId="50" xfId="0" applyNumberFormat="1" applyFont="1" applyFill="1" applyBorder="1" applyAlignment="1">
      <alignment horizontal="center" vertical="center" wrapText="1"/>
    </xf>
    <xf numFmtId="164" fontId="14" fillId="3" borderId="22" xfId="0" applyNumberFormat="1" applyFont="1" applyFill="1" applyBorder="1" applyAlignment="1">
      <alignment horizontal="center" vertical="center" wrapText="1"/>
    </xf>
    <xf numFmtId="164" fontId="14" fillId="3" borderId="55" xfId="0" applyNumberFormat="1" applyFont="1" applyFill="1" applyBorder="1" applyAlignment="1">
      <alignment horizontal="center" vertical="center" wrapText="1"/>
    </xf>
    <xf numFmtId="164" fontId="14" fillId="3" borderId="63" xfId="0" applyNumberFormat="1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2" fillId="2" borderId="61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14" fillId="3" borderId="53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1" fontId="2" fillId="2" borderId="50" xfId="0" applyNumberFormat="1" applyFont="1" applyFill="1" applyBorder="1" applyAlignment="1">
      <alignment horizontal="center" vertical="center" wrapText="1"/>
    </xf>
    <xf numFmtId="1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14" fillId="3" borderId="6" xfId="0" applyFont="1" applyFill="1" applyBorder="1" applyAlignment="1">
      <alignment horizontal="left" vertical="center" wrapText="1"/>
    </xf>
    <xf numFmtId="0" fontId="14" fillId="5" borderId="19" xfId="0" applyFont="1" applyFill="1" applyBorder="1" applyAlignment="1">
      <alignment horizontal="left" vertical="center" wrapText="1"/>
    </xf>
    <xf numFmtId="0" fontId="14" fillId="5" borderId="7" xfId="0" applyFont="1" applyFill="1" applyBorder="1" applyAlignment="1">
      <alignment horizontal="left" vertical="center" wrapText="1"/>
    </xf>
    <xf numFmtId="49" fontId="14" fillId="5" borderId="7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6" fillId="3" borderId="13" xfId="0" applyFont="1" applyFill="1" applyBorder="1" applyAlignment="1">
      <alignment horizontal="center" vertical="center" wrapText="1"/>
    </xf>
    <xf numFmtId="49" fontId="16" fillId="3" borderId="19" xfId="0" applyNumberFormat="1" applyFont="1" applyFill="1" applyBorder="1" applyAlignment="1">
      <alignment horizontal="center" vertical="center" wrapText="1"/>
    </xf>
    <xf numFmtId="49" fontId="16" fillId="3" borderId="7" xfId="0" applyNumberFormat="1" applyFont="1" applyFill="1" applyBorder="1" applyAlignment="1">
      <alignment horizontal="center" vertical="center" wrapText="1"/>
    </xf>
    <xf numFmtId="0" fontId="41" fillId="3" borderId="12" xfId="0" applyFont="1" applyFill="1" applyBorder="1" applyAlignment="1">
      <alignment horizontal="center" vertical="center" wrapText="1"/>
    </xf>
    <xf numFmtId="0" fontId="41" fillId="3" borderId="27" xfId="0" applyFont="1" applyFill="1" applyBorder="1" applyAlignment="1">
      <alignment horizontal="center" vertical="center" wrapText="1"/>
    </xf>
    <xf numFmtId="0" fontId="41" fillId="3" borderId="15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left" vertical="center" wrapText="1"/>
    </xf>
    <xf numFmtId="0" fontId="16" fillId="3" borderId="7" xfId="0" applyFont="1" applyFill="1" applyBorder="1" applyAlignment="1">
      <alignment horizontal="left" vertical="center" wrapText="1"/>
    </xf>
    <xf numFmtId="0" fontId="41" fillId="3" borderId="28" xfId="0" applyFont="1" applyFill="1" applyBorder="1" applyAlignment="1">
      <alignment horizontal="center" vertical="center" wrapText="1"/>
    </xf>
    <xf numFmtId="0" fontId="41" fillId="3" borderId="16" xfId="0" applyFont="1" applyFill="1" applyBorder="1" applyAlignment="1">
      <alignment horizontal="center" vertical="center" wrapText="1"/>
    </xf>
    <xf numFmtId="1" fontId="2" fillId="2" borderId="22" xfId="0" applyNumberFormat="1" applyFont="1" applyFill="1" applyBorder="1" applyAlignment="1">
      <alignment horizontal="center" vertical="center" wrapText="1"/>
    </xf>
    <xf numFmtId="1" fontId="2" fillId="2" borderId="55" xfId="0" applyNumberFormat="1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6" fillId="3" borderId="0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16" fillId="3" borderId="27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41" fillId="3" borderId="0" xfId="0" applyFont="1" applyFill="1" applyBorder="1" applyAlignment="1">
      <alignment horizontal="center" vertical="center" wrapText="1"/>
    </xf>
    <xf numFmtId="0" fontId="41" fillId="3" borderId="1" xfId="0" applyFont="1" applyFill="1" applyBorder="1" applyAlignment="1">
      <alignment horizontal="center" vertical="center" wrapText="1"/>
    </xf>
    <xf numFmtId="0" fontId="16" fillId="3" borderId="33" xfId="0" applyFont="1" applyFill="1" applyBorder="1" applyAlignment="1">
      <alignment horizontal="center" vertical="center" wrapText="1"/>
    </xf>
    <xf numFmtId="0" fontId="16" fillId="3" borderId="61" xfId="0" applyFont="1" applyFill="1" applyBorder="1" applyAlignment="1">
      <alignment horizontal="center" vertical="center" wrapText="1"/>
    </xf>
    <xf numFmtId="0" fontId="16" fillId="3" borderId="56" xfId="0" applyFont="1" applyFill="1" applyBorder="1" applyAlignment="1">
      <alignment horizontal="center" vertical="center" wrapText="1"/>
    </xf>
    <xf numFmtId="0" fontId="16" fillId="3" borderId="49" xfId="0" applyFont="1" applyFill="1" applyBorder="1" applyAlignment="1">
      <alignment horizontal="center" vertical="center" wrapText="1"/>
    </xf>
    <xf numFmtId="49" fontId="16" fillId="3" borderId="2" xfId="0" applyNumberFormat="1" applyFont="1" applyFill="1" applyBorder="1" applyAlignment="1">
      <alignment horizontal="center" vertical="center" wrapText="1"/>
    </xf>
    <xf numFmtId="49" fontId="16" fillId="3" borderId="18" xfId="0" applyNumberFormat="1" applyFont="1" applyFill="1" applyBorder="1" applyAlignment="1">
      <alignment horizontal="center" vertical="center" wrapText="1"/>
    </xf>
    <xf numFmtId="49" fontId="16" fillId="3" borderId="6" xfId="0" applyNumberFormat="1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16" fillId="3" borderId="28" xfId="0" applyFont="1" applyFill="1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164" fontId="16" fillId="3" borderId="23" xfId="0" applyNumberFormat="1" applyFont="1" applyFill="1" applyBorder="1" applyAlignment="1">
      <alignment horizontal="center" vertical="center" wrapText="1"/>
    </xf>
    <xf numFmtId="164" fontId="16" fillId="3" borderId="56" xfId="0" applyNumberFormat="1" applyFont="1" applyFill="1" applyBorder="1" applyAlignment="1">
      <alignment horizontal="center" vertical="center" wrapText="1"/>
    </xf>
    <xf numFmtId="164" fontId="16" fillId="3" borderId="49" xfId="0" applyNumberFormat="1" applyFont="1" applyFill="1" applyBorder="1" applyAlignment="1">
      <alignment horizontal="center" vertical="center" wrapText="1"/>
    </xf>
    <xf numFmtId="164" fontId="14" fillId="3" borderId="2" xfId="0" applyNumberFormat="1" applyFont="1" applyFill="1" applyBorder="1" applyAlignment="1">
      <alignment horizontal="center" vertical="center" wrapText="1"/>
    </xf>
    <xf numFmtId="164" fontId="14" fillId="3" borderId="18" xfId="0" applyNumberFormat="1" applyFont="1" applyFill="1" applyBorder="1" applyAlignment="1">
      <alignment horizontal="center" vertical="center" wrapText="1"/>
    </xf>
    <xf numFmtId="164" fontId="14" fillId="3" borderId="6" xfId="0" applyNumberFormat="1" applyFont="1" applyFill="1" applyBorder="1" applyAlignment="1">
      <alignment horizontal="center" vertical="center" wrapText="1"/>
    </xf>
    <xf numFmtId="164" fontId="14" fillId="3" borderId="49" xfId="0" applyNumberFormat="1" applyFont="1" applyFill="1" applyBorder="1" applyAlignment="1">
      <alignment horizontal="center" vertical="center" wrapText="1"/>
    </xf>
    <xf numFmtId="164" fontId="14" fillId="3" borderId="21" xfId="0" applyNumberFormat="1" applyFont="1" applyFill="1" applyBorder="1" applyAlignment="1">
      <alignment horizontal="center" vertical="center" wrapText="1"/>
    </xf>
    <xf numFmtId="164" fontId="16" fillId="3" borderId="13" xfId="0" applyNumberFormat="1" applyFont="1" applyFill="1" applyBorder="1" applyAlignment="1">
      <alignment horizontal="center" vertical="center" wrapText="1"/>
    </xf>
    <xf numFmtId="164" fontId="41" fillId="3" borderId="7" xfId="0" applyNumberFormat="1" applyFont="1" applyFill="1" applyBorder="1" applyAlignment="1">
      <alignment horizontal="center" vertical="center" wrapText="1"/>
    </xf>
    <xf numFmtId="164" fontId="16" fillId="3" borderId="22" xfId="0" applyNumberFormat="1" applyFont="1" applyFill="1" applyBorder="1" applyAlignment="1">
      <alignment horizontal="center" vertical="center" wrapText="1"/>
    </xf>
    <xf numFmtId="164" fontId="16" fillId="3" borderId="55" xfId="0" applyNumberFormat="1" applyFont="1" applyFill="1" applyBorder="1" applyAlignment="1">
      <alignment horizontal="center" vertical="center" wrapText="1"/>
    </xf>
    <xf numFmtId="164" fontId="16" fillId="3" borderId="50" xfId="0" applyNumberFormat="1" applyFont="1" applyFill="1" applyBorder="1" applyAlignment="1">
      <alignment horizontal="center" vertical="center" wrapText="1"/>
    </xf>
    <xf numFmtId="164" fontId="16" fillId="3" borderId="2" xfId="0" applyNumberFormat="1" applyFont="1" applyFill="1" applyBorder="1" applyAlignment="1">
      <alignment horizontal="center" vertical="center" wrapText="1"/>
    </xf>
    <xf numFmtId="164" fontId="16" fillId="3" borderId="18" xfId="0" applyNumberFormat="1" applyFont="1" applyFill="1" applyBorder="1" applyAlignment="1">
      <alignment horizontal="center" vertical="center" wrapText="1"/>
    </xf>
    <xf numFmtId="164" fontId="16" fillId="3" borderId="6" xfId="0" applyNumberFormat="1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 wrapText="1"/>
    </xf>
    <xf numFmtId="49" fontId="16" fillId="4" borderId="6" xfId="0" applyNumberFormat="1" applyFont="1" applyFill="1" applyBorder="1" applyAlignment="1">
      <alignment horizontal="center" vertical="center" wrapText="1"/>
    </xf>
    <xf numFmtId="49" fontId="16" fillId="4" borderId="7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16" fillId="3" borderId="16" xfId="0" applyFont="1" applyFill="1" applyBorder="1" applyAlignment="1">
      <alignment vertical="center" wrapText="1"/>
    </xf>
    <xf numFmtId="0" fontId="16" fillId="3" borderId="3" xfId="0" applyFont="1" applyFill="1" applyBorder="1" applyAlignment="1">
      <alignment vertical="center" wrapText="1"/>
    </xf>
    <xf numFmtId="0" fontId="16" fillId="3" borderId="11" xfId="0" applyFont="1" applyFill="1" applyBorder="1" applyAlignment="1">
      <alignment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31" xfId="0" applyFont="1" applyFill="1" applyBorder="1" applyAlignment="1">
      <alignment horizontal="center" vertical="center" wrapText="1"/>
    </xf>
    <xf numFmtId="0" fontId="16" fillId="3" borderId="32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4" fillId="2" borderId="35" xfId="0" applyFont="1" applyFill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center" vertical="center" wrapText="1"/>
    </xf>
    <xf numFmtId="0" fontId="14" fillId="2" borderId="36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left" vertical="center" wrapText="1"/>
    </xf>
    <xf numFmtId="164" fontId="16" fillId="3" borderId="7" xfId="0" applyNumberFormat="1" applyFont="1" applyFill="1" applyBorder="1" applyAlignment="1">
      <alignment horizontal="center" vertical="center" wrapText="1"/>
    </xf>
    <xf numFmtId="164" fontId="41" fillId="3" borderId="21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64" fontId="2" fillId="2" borderId="30" xfId="0" applyNumberFormat="1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164" fontId="14" fillId="3" borderId="50" xfId="0" applyNumberFormat="1" applyFont="1" applyFill="1" applyBorder="1" applyAlignment="1">
      <alignment horizontal="center" vertical="center" wrapText="1"/>
    </xf>
    <xf numFmtId="164" fontId="41" fillId="3" borderId="49" xfId="0" applyNumberFormat="1" applyFont="1" applyFill="1" applyBorder="1" applyAlignment="1">
      <alignment horizontal="center" vertical="center" wrapText="1"/>
    </xf>
    <xf numFmtId="164" fontId="14" fillId="3" borderId="14" xfId="0" applyNumberFormat="1" applyFont="1" applyFill="1" applyBorder="1" applyAlignment="1">
      <alignment horizontal="center" vertical="center" wrapText="1"/>
    </xf>
    <xf numFmtId="164" fontId="14" fillId="3" borderId="17" xfId="0" applyNumberFormat="1" applyFont="1" applyFill="1" applyBorder="1" applyAlignment="1">
      <alignment horizontal="center" vertical="center" wrapText="1"/>
    </xf>
    <xf numFmtId="164" fontId="14" fillId="3" borderId="23" xfId="0" applyNumberFormat="1" applyFont="1" applyFill="1" applyBorder="1" applyAlignment="1">
      <alignment horizontal="center" vertical="center" wrapText="1"/>
    </xf>
    <xf numFmtId="164" fontId="14" fillId="3" borderId="56" xfId="0" applyNumberFormat="1" applyFont="1" applyFill="1" applyBorder="1" applyAlignment="1">
      <alignment horizontal="center" vertical="center" wrapText="1"/>
    </xf>
    <xf numFmtId="164" fontId="16" fillId="3" borderId="53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2" fillId="2" borderId="29" xfId="0" applyNumberFormat="1" applyFont="1" applyFill="1" applyBorder="1" applyAlignment="1">
      <alignment horizontal="center" vertical="center" wrapText="1"/>
    </xf>
    <xf numFmtId="164" fontId="16" fillId="3" borderId="21" xfId="0" applyNumberFormat="1" applyFont="1" applyFill="1" applyBorder="1" applyAlignment="1">
      <alignment horizontal="center" vertical="center" wrapText="1"/>
    </xf>
    <xf numFmtId="164" fontId="2" fillId="2" borderId="20" xfId="0" applyNumberFormat="1" applyFont="1" applyFill="1" applyBorder="1" applyAlignment="1">
      <alignment horizontal="center" vertical="center" wrapText="1"/>
    </xf>
    <xf numFmtId="164" fontId="2" fillId="2" borderId="52" xfId="0" applyNumberFormat="1" applyFont="1" applyFill="1" applyBorder="1" applyAlignment="1">
      <alignment horizontal="center" vertical="center" wrapText="1"/>
    </xf>
    <xf numFmtId="0" fontId="16" fillId="3" borderId="53" xfId="0" applyFont="1" applyFill="1" applyBorder="1" applyAlignment="1">
      <alignment horizontal="center" vertical="center" wrapText="1"/>
    </xf>
    <xf numFmtId="0" fontId="40" fillId="0" borderId="17" xfId="0" applyFont="1" applyBorder="1" applyAlignment="1">
      <alignment horizontal="center" vertical="center"/>
    </xf>
    <xf numFmtId="0" fontId="40" fillId="0" borderId="5" xfId="0" applyFont="1" applyBorder="1" applyAlignment="1">
      <alignment horizontal="center" vertical="center"/>
    </xf>
    <xf numFmtId="0" fontId="40" fillId="0" borderId="13" xfId="0" applyFont="1" applyBorder="1" applyAlignment="1">
      <alignment horizontal="center" vertical="center" wrapText="1"/>
    </xf>
    <xf numFmtId="0" fontId="40" fillId="0" borderId="5" xfId="0" applyFont="1" applyBorder="1" applyAlignment="1">
      <alignment horizontal="center" vertical="center" wrapText="1"/>
    </xf>
    <xf numFmtId="0" fontId="40" fillId="0" borderId="7" xfId="0" applyFont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textRotation="90" wrapText="1"/>
    </xf>
    <xf numFmtId="0" fontId="16" fillId="0" borderId="8" xfId="0" applyFont="1" applyBorder="1" applyAlignment="1">
      <alignment horizontal="center" vertical="center" textRotation="90" wrapText="1"/>
    </xf>
    <xf numFmtId="0" fontId="16" fillId="0" borderId="12" xfId="0" applyFont="1" applyBorder="1" applyAlignment="1">
      <alignment horizontal="center" vertical="center" textRotation="90" wrapText="1"/>
    </xf>
    <xf numFmtId="0" fontId="16" fillId="0" borderId="26" xfId="0" applyFont="1" applyBorder="1" applyAlignment="1">
      <alignment horizontal="center" vertical="center" textRotation="90" wrapText="1"/>
    </xf>
    <xf numFmtId="0" fontId="16" fillId="0" borderId="0" xfId="0" applyFont="1" applyBorder="1" applyAlignment="1">
      <alignment horizontal="center" vertical="center" textRotation="90" wrapText="1"/>
    </xf>
    <xf numFmtId="0" fontId="16" fillId="0" borderId="27" xfId="0" applyFont="1" applyBorder="1" applyAlignment="1">
      <alignment horizontal="center" vertical="center" textRotation="90" wrapText="1"/>
    </xf>
    <xf numFmtId="0" fontId="16" fillId="0" borderId="14" xfId="0" applyFont="1" applyBorder="1" applyAlignment="1">
      <alignment horizontal="center" vertical="center" textRotation="90" wrapText="1"/>
    </xf>
    <xf numFmtId="0" fontId="16" fillId="0" borderId="1" xfId="0" applyFont="1" applyBorder="1" applyAlignment="1">
      <alignment horizontal="center" vertical="center" textRotation="90" wrapText="1"/>
    </xf>
    <xf numFmtId="0" fontId="16" fillId="0" borderId="15" xfId="0" applyFont="1" applyBorder="1" applyAlignment="1">
      <alignment horizontal="center" vertical="center" textRotation="90" wrapText="1"/>
    </xf>
    <xf numFmtId="0" fontId="40" fillId="0" borderId="25" xfId="0" applyFont="1" applyBorder="1" applyAlignment="1">
      <alignment horizontal="center" vertical="center" wrapText="1"/>
    </xf>
    <xf numFmtId="0" fontId="40" fillId="0" borderId="8" xfId="0" applyFont="1" applyBorder="1" applyAlignment="1">
      <alignment horizontal="center" vertical="center" wrapText="1"/>
    </xf>
    <xf numFmtId="0" fontId="40" fillId="0" borderId="12" xfId="0" applyFont="1" applyBorder="1" applyAlignment="1">
      <alignment horizontal="center" vertical="center" wrapText="1"/>
    </xf>
    <xf numFmtId="164" fontId="16" fillId="3" borderId="54" xfId="0" applyNumberFormat="1" applyFont="1" applyFill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center" vertical="center" wrapText="1"/>
    </xf>
    <xf numFmtId="0" fontId="14" fillId="2" borderId="34" xfId="0" applyFont="1" applyFill="1" applyBorder="1" applyAlignment="1">
      <alignment horizontal="center" vertical="center" wrapText="1"/>
    </xf>
    <xf numFmtId="164" fontId="16" fillId="3" borderId="14" xfId="0" applyNumberFormat="1" applyFont="1" applyFill="1" applyBorder="1" applyAlignment="1">
      <alignment horizontal="center" vertical="center" wrapText="1"/>
    </xf>
    <xf numFmtId="164" fontId="16" fillId="3" borderId="17" xfId="0" applyNumberFormat="1" applyFont="1" applyFill="1" applyBorder="1" applyAlignment="1">
      <alignment horizontal="center" vertical="center" wrapText="1"/>
    </xf>
    <xf numFmtId="164" fontId="16" fillId="3" borderId="47" xfId="0" applyNumberFormat="1" applyFont="1" applyFill="1" applyBorder="1" applyAlignment="1">
      <alignment horizontal="center" vertical="center" wrapText="1"/>
    </xf>
    <xf numFmtId="0" fontId="14" fillId="3" borderId="32" xfId="0" applyFont="1" applyFill="1" applyBorder="1" applyAlignment="1">
      <alignment horizontal="center" vertical="center" wrapText="1"/>
    </xf>
    <xf numFmtId="164" fontId="14" fillId="3" borderId="19" xfId="0" applyNumberFormat="1" applyFont="1" applyFill="1" applyBorder="1" applyAlignment="1">
      <alignment horizontal="center" vertical="center" wrapText="1"/>
    </xf>
    <xf numFmtId="164" fontId="14" fillId="3" borderId="7" xfId="0" applyNumberFormat="1" applyFont="1" applyFill="1" applyBorder="1" applyAlignment="1">
      <alignment horizontal="center" vertical="center" wrapText="1"/>
    </xf>
    <xf numFmtId="164" fontId="41" fillId="3" borderId="13" xfId="0" applyNumberFormat="1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16" fillId="3" borderId="21" xfId="0" applyFont="1" applyFill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0" fontId="14" fillId="3" borderId="56" xfId="0" applyFont="1" applyFill="1" applyBorder="1" applyAlignment="1">
      <alignment horizontal="center" vertical="center" wrapText="1"/>
    </xf>
    <xf numFmtId="0" fontId="14" fillId="3" borderId="49" xfId="0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1" fontId="2" fillId="2" borderId="29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 textRotation="90" wrapText="1"/>
    </xf>
    <xf numFmtId="0" fontId="40" fillId="0" borderId="9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center" vertical="center" wrapText="1"/>
    </xf>
    <xf numFmtId="0" fontId="40" fillId="0" borderId="19" xfId="0" applyFont="1" applyBorder="1" applyAlignment="1">
      <alignment horizontal="center" vertical="center" wrapText="1"/>
    </xf>
    <xf numFmtId="0" fontId="40" fillId="0" borderId="20" xfId="0" applyFont="1" applyBorder="1" applyAlignment="1">
      <alignment horizontal="center" vertical="center" wrapText="1"/>
    </xf>
    <xf numFmtId="0" fontId="40" fillId="0" borderId="21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textRotation="90" wrapText="1"/>
    </xf>
    <xf numFmtId="0" fontId="40" fillId="0" borderId="7" xfId="0" applyFont="1" applyBorder="1" applyAlignment="1">
      <alignment horizontal="center" vertical="center" textRotation="90"/>
    </xf>
    <xf numFmtId="0" fontId="40" fillId="0" borderId="9" xfId="0" applyFont="1" applyBorder="1" applyAlignment="1">
      <alignment horizontal="center" vertical="center" textRotation="90"/>
    </xf>
    <xf numFmtId="0" fontId="40" fillId="0" borderId="13" xfId="0" applyFont="1" applyBorder="1" applyAlignment="1">
      <alignment horizontal="center" vertical="center" textRotation="90"/>
    </xf>
    <xf numFmtId="0" fontId="40" fillId="0" borderId="29" xfId="0" applyFont="1" applyBorder="1" applyAlignment="1">
      <alignment horizontal="center" vertical="center" textRotation="90"/>
    </xf>
    <xf numFmtId="0" fontId="40" fillId="0" borderId="19" xfId="0" applyFont="1" applyBorder="1" applyAlignment="1">
      <alignment horizontal="center" vertical="center" textRotation="90"/>
    </xf>
    <xf numFmtId="0" fontId="40" fillId="0" borderId="30" xfId="0" applyFont="1" applyBorder="1" applyAlignment="1">
      <alignment horizontal="center" vertical="center" textRotation="90"/>
    </xf>
    <xf numFmtId="0" fontId="40" fillId="0" borderId="52" xfId="0" applyFont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49" fontId="14" fillId="3" borderId="19" xfId="0" applyNumberFormat="1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vertical="center" wrapText="1"/>
    </xf>
    <xf numFmtId="0" fontId="14" fillId="3" borderId="7" xfId="0" applyFont="1" applyFill="1" applyBorder="1" applyAlignment="1">
      <alignment vertical="center" wrapText="1"/>
    </xf>
    <xf numFmtId="0" fontId="14" fillId="3" borderId="31" xfId="0" applyFont="1" applyFill="1" applyBorder="1" applyAlignment="1">
      <alignment horizontal="center" vertical="center" wrapText="1"/>
    </xf>
    <xf numFmtId="164" fontId="14" fillId="3" borderId="20" xfId="0" applyNumberFormat="1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textRotation="90" wrapText="1"/>
    </xf>
    <xf numFmtId="0" fontId="16" fillId="0" borderId="28" xfId="0" applyFont="1" applyBorder="1" applyAlignment="1">
      <alignment horizontal="center" vertical="center" textRotation="90" wrapText="1"/>
    </xf>
    <xf numFmtId="0" fontId="16" fillId="0" borderId="16" xfId="0" applyFont="1" applyBorder="1" applyAlignment="1">
      <alignment horizontal="center" vertical="center" textRotation="90" wrapText="1"/>
    </xf>
    <xf numFmtId="0" fontId="40" fillId="0" borderId="20" xfId="0" applyFont="1" applyBorder="1" applyAlignment="1">
      <alignment horizontal="center" vertical="center" textRotation="90" wrapText="1"/>
    </xf>
    <xf numFmtId="0" fontId="40" fillId="0" borderId="21" xfId="0" applyFont="1" applyBorder="1" applyAlignment="1">
      <alignment horizontal="center" vertical="center" textRotation="90" wrapText="1"/>
    </xf>
    <xf numFmtId="164" fontId="14" fillId="3" borderId="9" xfId="0" applyNumberFormat="1" applyFont="1" applyFill="1" applyBorder="1" applyAlignment="1">
      <alignment horizontal="center" vertical="center" wrapText="1"/>
    </xf>
    <xf numFmtId="164" fontId="14" fillId="3" borderId="13" xfId="0" applyNumberFormat="1" applyFont="1" applyFill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 textRotation="90" wrapText="1"/>
    </xf>
    <xf numFmtId="0" fontId="40" fillId="0" borderId="4" xfId="0" applyFont="1" applyBorder="1" applyAlignment="1">
      <alignment horizontal="center" vertical="center" wrapText="1"/>
    </xf>
    <xf numFmtId="0" fontId="16" fillId="3" borderId="51" xfId="0" applyFont="1" applyFill="1" applyBorder="1" applyAlignment="1">
      <alignment horizontal="center" vertical="center" wrapText="1"/>
    </xf>
    <xf numFmtId="0" fontId="2" fillId="5" borderId="43" xfId="0" applyFont="1" applyFill="1" applyBorder="1" applyAlignment="1">
      <alignment horizontal="center" vertical="center" wrapText="1"/>
    </xf>
    <xf numFmtId="0" fontId="2" fillId="5" borderId="45" xfId="0" applyFont="1" applyFill="1" applyBorder="1" applyAlignment="1">
      <alignment horizontal="center" vertical="center" wrapText="1"/>
    </xf>
    <xf numFmtId="0" fontId="41" fillId="3" borderId="3" xfId="0" applyFont="1" applyFill="1" applyBorder="1" applyAlignment="1">
      <alignment horizontal="center" vertical="center" wrapText="1"/>
    </xf>
    <xf numFmtId="0" fontId="14" fillId="5" borderId="54" xfId="0" applyFont="1" applyFill="1" applyBorder="1" applyAlignment="1">
      <alignment horizontal="center" vertical="center" wrapText="1"/>
    </xf>
    <xf numFmtId="0" fontId="14" fillId="5" borderId="55" xfId="0" applyFont="1" applyFill="1" applyBorder="1" applyAlignment="1">
      <alignment horizontal="center" vertical="center" wrapText="1"/>
    </xf>
    <xf numFmtId="0" fontId="14" fillId="5" borderId="50" xfId="0" applyFont="1" applyFill="1" applyBorder="1" applyAlignment="1">
      <alignment horizontal="center" vertical="center" wrapText="1"/>
    </xf>
    <xf numFmtId="0" fontId="14" fillId="5" borderId="32" xfId="0" applyFont="1" applyFill="1" applyBorder="1" applyAlignment="1">
      <alignment horizontal="center" vertical="center" wrapText="1"/>
    </xf>
    <xf numFmtId="0" fontId="14" fillId="5" borderId="0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41" fillId="3" borderId="8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164" fontId="14" fillId="5" borderId="20" xfId="0" applyNumberFormat="1" applyFont="1" applyFill="1" applyBorder="1" applyAlignment="1">
      <alignment horizontal="center" vertical="center" wrapText="1"/>
    </xf>
    <xf numFmtId="164" fontId="14" fillId="5" borderId="21" xfId="0" applyNumberFormat="1" applyFont="1" applyFill="1" applyBorder="1" applyAlignment="1">
      <alignment horizontal="center" vertical="center" wrapText="1"/>
    </xf>
    <xf numFmtId="164" fontId="41" fillId="3" borderId="2" xfId="0" applyNumberFormat="1" applyFont="1" applyFill="1" applyBorder="1" applyAlignment="1">
      <alignment horizontal="center" vertical="center" wrapText="1"/>
    </xf>
    <xf numFmtId="164" fontId="41" fillId="3" borderId="18" xfId="0" applyNumberFormat="1" applyFont="1" applyFill="1" applyBorder="1" applyAlignment="1">
      <alignment horizontal="center" vertical="center" wrapText="1"/>
    </xf>
    <xf numFmtId="164" fontId="41" fillId="3" borderId="23" xfId="0" applyNumberFormat="1" applyFont="1" applyFill="1" applyBorder="1" applyAlignment="1">
      <alignment horizontal="center" vertical="center" wrapText="1"/>
    </xf>
    <xf numFmtId="164" fontId="41" fillId="3" borderId="56" xfId="0" applyNumberFormat="1" applyFont="1" applyFill="1" applyBorder="1" applyAlignment="1">
      <alignment horizontal="center" vertical="center" wrapText="1"/>
    </xf>
    <xf numFmtId="164" fontId="16" fillId="3" borderId="29" xfId="0" applyNumberFormat="1" applyFont="1" applyFill="1" applyBorder="1" applyAlignment="1">
      <alignment horizontal="center" vertical="center" wrapText="1"/>
    </xf>
    <xf numFmtId="164" fontId="16" fillId="3" borderId="30" xfId="0" applyNumberFormat="1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164" fontId="41" fillId="3" borderId="51" xfId="0" applyNumberFormat="1" applyFont="1" applyFill="1" applyBorder="1" applyAlignment="1">
      <alignment horizontal="center" vertical="center" wrapText="1"/>
    </xf>
    <xf numFmtId="1" fontId="2" fillId="2" borderId="14" xfId="0" applyNumberFormat="1" applyFont="1" applyFill="1" applyBorder="1" applyAlignment="1">
      <alignment horizontal="center" vertical="center" wrapText="1"/>
    </xf>
    <xf numFmtId="1" fontId="2" fillId="2" borderId="17" xfId="0" applyNumberFormat="1" applyFont="1" applyFill="1" applyBorder="1" applyAlignment="1">
      <alignment horizontal="center" vertical="center" wrapText="1"/>
    </xf>
    <xf numFmtId="164" fontId="14" fillId="3" borderId="25" xfId="0" applyNumberFormat="1" applyFont="1" applyFill="1" applyBorder="1" applyAlignment="1">
      <alignment horizontal="center" vertical="center" wrapText="1"/>
    </xf>
    <xf numFmtId="164" fontId="14" fillId="3" borderId="1" xfId="0" applyNumberFormat="1" applyFont="1" applyFill="1" applyBorder="1" applyAlignment="1">
      <alignment horizontal="center" vertical="center" wrapText="1"/>
    </xf>
    <xf numFmtId="164" fontId="14" fillId="3" borderId="4" xfId="0" applyNumberFormat="1" applyFont="1" applyFill="1" applyBorder="1" applyAlignment="1">
      <alignment horizontal="center" vertical="center" wrapText="1"/>
    </xf>
    <xf numFmtId="164" fontId="14" fillId="3" borderId="8" xfId="0" applyNumberFormat="1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164" fontId="16" fillId="3" borderId="52" xfId="0" applyNumberFormat="1" applyFont="1" applyFill="1" applyBorder="1" applyAlignment="1">
      <alignment horizontal="center" vertical="center" wrapText="1"/>
    </xf>
    <xf numFmtId="164" fontId="14" fillId="5" borderId="41" xfId="0" applyNumberFormat="1" applyFont="1" applyFill="1" applyBorder="1" applyAlignment="1">
      <alignment horizontal="center" vertical="center" wrapText="1"/>
    </xf>
    <xf numFmtId="164" fontId="14" fillId="5" borderId="4" xfId="0" applyNumberFormat="1" applyFont="1" applyFill="1" applyBorder="1" applyAlignment="1">
      <alignment horizontal="center" vertical="center" wrapText="1"/>
    </xf>
    <xf numFmtId="164" fontId="14" fillId="5" borderId="42" xfId="0" applyNumberFormat="1" applyFont="1" applyFill="1" applyBorder="1" applyAlignment="1">
      <alignment horizontal="center" vertical="center" wrapText="1"/>
    </xf>
    <xf numFmtId="164" fontId="14" fillId="5" borderId="17" xfId="0" applyNumberFormat="1" applyFont="1" applyFill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14" fillId="5" borderId="33" xfId="0" applyFont="1" applyFill="1" applyBorder="1" applyAlignment="1">
      <alignment horizontal="center" vertical="center" wrapText="1"/>
    </xf>
    <xf numFmtId="0" fontId="14" fillId="5" borderId="27" xfId="0" applyFont="1" applyFill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center" wrapText="1"/>
    </xf>
    <xf numFmtId="0" fontId="14" fillId="5" borderId="31" xfId="0" applyFont="1" applyFill="1" applyBorder="1" applyAlignment="1">
      <alignment horizontal="center" vertical="center" wrapText="1"/>
    </xf>
    <xf numFmtId="0" fontId="14" fillId="5" borderId="28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 wrapText="1"/>
    </xf>
    <xf numFmtId="0" fontId="40" fillId="2" borderId="45" xfId="0" applyFont="1" applyFill="1" applyBorder="1" applyAlignment="1">
      <alignment horizontal="center" vertical="center" wrapText="1"/>
    </xf>
    <xf numFmtId="164" fontId="41" fillId="3" borderId="50" xfId="0" applyNumberFormat="1" applyFont="1" applyFill="1" applyBorder="1" applyAlignment="1">
      <alignment horizontal="center" vertical="center" wrapText="1"/>
    </xf>
    <xf numFmtId="1" fontId="2" fillId="5" borderId="9" xfId="0" applyNumberFormat="1" applyFont="1" applyFill="1" applyBorder="1" applyAlignment="1">
      <alignment horizontal="center" vertical="center" wrapText="1"/>
    </xf>
    <xf numFmtId="1" fontId="2" fillId="5" borderId="13" xfId="0" applyNumberFormat="1" applyFont="1" applyFill="1" applyBorder="1" applyAlignment="1">
      <alignment horizontal="center" vertical="center" wrapText="1"/>
    </xf>
    <xf numFmtId="164" fontId="40" fillId="2" borderId="54" xfId="0" applyNumberFormat="1" applyFont="1" applyFill="1" applyBorder="1" applyAlignment="1">
      <alignment horizontal="center" vertical="center" wrapText="1"/>
    </xf>
    <xf numFmtId="164" fontId="40" fillId="2" borderId="63" xfId="0" applyNumberFormat="1" applyFont="1" applyFill="1" applyBorder="1" applyAlignment="1">
      <alignment horizontal="center" vertical="center" wrapText="1"/>
    </xf>
    <xf numFmtId="164" fontId="14" fillId="2" borderId="30" xfId="0" applyNumberFormat="1" applyFont="1" applyFill="1" applyBorder="1" applyAlignment="1">
      <alignment horizontal="center" vertical="center" wrapText="1"/>
    </xf>
    <xf numFmtId="164" fontId="41" fillId="3" borderId="65" xfId="0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164" fontId="14" fillId="5" borderId="19" xfId="0" applyNumberFormat="1" applyFont="1" applyFill="1" applyBorder="1" applyAlignment="1">
      <alignment horizontal="center" vertical="center" wrapText="1"/>
    </xf>
    <xf numFmtId="164" fontId="14" fillId="5" borderId="7" xfId="0" applyNumberFormat="1" applyFont="1" applyFill="1" applyBorder="1" applyAlignment="1">
      <alignment horizontal="center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1" fontId="2" fillId="2" borderId="52" xfId="0" applyNumberFormat="1" applyFont="1" applyFill="1" applyBorder="1" applyAlignment="1">
      <alignment horizontal="center" vertical="center" wrapText="1"/>
    </xf>
    <xf numFmtId="1" fontId="2" fillId="2" borderId="19" xfId="0" applyNumberFormat="1" applyFont="1" applyFill="1" applyBorder="1" applyAlignment="1">
      <alignment horizontal="center" vertical="center" wrapText="1"/>
    </xf>
    <xf numFmtId="1" fontId="2" fillId="2" borderId="30" xfId="0" applyNumberFormat="1" applyFont="1" applyFill="1" applyBorder="1" applyAlignment="1">
      <alignment horizontal="center" vertical="center" wrapText="1"/>
    </xf>
    <xf numFmtId="164" fontId="40" fillId="3" borderId="13" xfId="0" applyNumberFormat="1" applyFont="1" applyFill="1" applyBorder="1" applyAlignment="1">
      <alignment horizontal="center" vertical="center" wrapText="1"/>
    </xf>
    <xf numFmtId="164" fontId="40" fillId="3" borderId="29" xfId="0" applyNumberFormat="1" applyFont="1" applyFill="1" applyBorder="1" applyAlignment="1">
      <alignment horizontal="center" vertical="center" wrapText="1"/>
    </xf>
    <xf numFmtId="0" fontId="16" fillId="3" borderId="54" xfId="0" applyFont="1" applyFill="1" applyBorder="1" applyAlignment="1">
      <alignment horizontal="center" vertical="center" wrapText="1"/>
    </xf>
    <xf numFmtId="0" fontId="16" fillId="3" borderId="50" xfId="0" applyFont="1" applyFill="1" applyBorder="1" applyAlignment="1">
      <alignment horizontal="center" vertical="center" wrapText="1"/>
    </xf>
    <xf numFmtId="0" fontId="16" fillId="3" borderId="35" xfId="0" applyFont="1" applyFill="1" applyBorder="1" applyAlignment="1">
      <alignment horizontal="center" vertical="center" wrapText="1"/>
    </xf>
    <xf numFmtId="0" fontId="40" fillId="3" borderId="69" xfId="0" applyFont="1" applyFill="1" applyBorder="1" applyAlignment="1">
      <alignment horizontal="center" vertical="center" wrapText="1"/>
    </xf>
    <xf numFmtId="0" fontId="40" fillId="3" borderId="32" xfId="0" applyFont="1" applyFill="1" applyBorder="1" applyAlignment="1">
      <alignment horizontal="center" vertical="center" wrapText="1"/>
    </xf>
    <xf numFmtId="0" fontId="40" fillId="3" borderId="27" xfId="0" applyFont="1" applyFill="1" applyBorder="1" applyAlignment="1">
      <alignment horizontal="center" vertical="center" wrapText="1"/>
    </xf>
    <xf numFmtId="0" fontId="40" fillId="3" borderId="70" xfId="0" applyFont="1" applyFill="1" applyBorder="1" applyAlignment="1">
      <alignment horizontal="center" vertical="center" wrapText="1"/>
    </xf>
    <xf numFmtId="0" fontId="40" fillId="3" borderId="35" xfId="0" applyFont="1" applyFill="1" applyBorder="1" applyAlignment="1">
      <alignment horizontal="center" vertical="center" wrapText="1"/>
    </xf>
    <xf numFmtId="0" fontId="40" fillId="3" borderId="36" xfId="0" applyFont="1" applyFill="1" applyBorder="1" applyAlignment="1">
      <alignment horizontal="center" vertical="center" wrapText="1"/>
    </xf>
    <xf numFmtId="0" fontId="16" fillId="3" borderId="22" xfId="0" applyFont="1" applyFill="1" applyBorder="1" applyAlignment="1">
      <alignment horizontal="center" vertical="center" wrapText="1"/>
    </xf>
    <xf numFmtId="164" fontId="16" fillId="3" borderId="61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164" fontId="40" fillId="3" borderId="6" xfId="0" applyNumberFormat="1" applyFont="1" applyFill="1" applyBorder="1" applyAlignment="1">
      <alignment horizontal="center" vertical="center" wrapText="1"/>
    </xf>
    <xf numFmtId="164" fontId="40" fillId="3" borderId="30" xfId="0" applyNumberFormat="1" applyFont="1" applyFill="1" applyBorder="1" applyAlignment="1">
      <alignment horizontal="center" vertical="center" wrapText="1"/>
    </xf>
    <xf numFmtId="0" fontId="40" fillId="2" borderId="61" xfId="0" applyFont="1" applyFill="1" applyBorder="1" applyAlignment="1">
      <alignment horizontal="center" vertical="center" wrapText="1"/>
    </xf>
    <xf numFmtId="0" fontId="40" fillId="2" borderId="49" xfId="0" applyFont="1" applyFill="1" applyBorder="1" applyAlignment="1">
      <alignment horizontal="center" vertical="center" wrapText="1"/>
    </xf>
    <xf numFmtId="0" fontId="40" fillId="3" borderId="2" xfId="0" applyFont="1" applyFill="1" applyBorder="1" applyAlignment="1">
      <alignment horizontal="center" vertical="center" wrapText="1"/>
    </xf>
    <xf numFmtId="0" fontId="40" fillId="3" borderId="6" xfId="0" applyFont="1" applyFill="1" applyBorder="1" applyAlignment="1">
      <alignment horizontal="center" vertical="center" wrapText="1"/>
    </xf>
    <xf numFmtId="0" fontId="40" fillId="3" borderId="53" xfId="0" applyFont="1" applyFill="1" applyBorder="1" applyAlignment="1">
      <alignment horizontal="center" vertical="center" wrapText="1"/>
    </xf>
    <xf numFmtId="0" fontId="40" fillId="2" borderId="53" xfId="0" applyFont="1" applyFill="1" applyBorder="1" applyAlignment="1">
      <alignment horizontal="center" vertical="center" wrapText="1"/>
    </xf>
    <xf numFmtId="0" fontId="40" fillId="2" borderId="23" xfId="0" applyFont="1" applyFill="1" applyBorder="1" applyAlignment="1">
      <alignment horizontal="center" vertical="center" wrapText="1"/>
    </xf>
    <xf numFmtId="164" fontId="40" fillId="2" borderId="22" xfId="0" applyNumberFormat="1" applyFont="1" applyFill="1" applyBorder="1" applyAlignment="1">
      <alignment horizontal="center" vertical="center" wrapText="1"/>
    </xf>
    <xf numFmtId="164" fontId="40" fillId="2" borderId="50" xfId="0" applyNumberFormat="1" applyFont="1" applyFill="1" applyBorder="1" applyAlignment="1">
      <alignment horizontal="center" vertical="center" wrapText="1"/>
    </xf>
    <xf numFmtId="0" fontId="16" fillId="3" borderId="23" xfId="0" applyFont="1" applyFill="1" applyBorder="1" applyAlignment="1">
      <alignment horizontal="center" vertical="center" wrapText="1"/>
    </xf>
    <xf numFmtId="0" fontId="2" fillId="5" borderId="41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14" fillId="5" borderId="24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4" fillId="5" borderId="53" xfId="0" applyFont="1" applyFill="1" applyBorder="1" applyAlignment="1">
      <alignment horizontal="center" vertical="center" wrapText="1"/>
    </xf>
    <xf numFmtId="0" fontId="14" fillId="5" borderId="18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14" fillId="3" borderId="51" xfId="0" applyFont="1" applyFill="1" applyBorder="1" applyAlignment="1">
      <alignment horizontal="center" vertical="center" wrapText="1"/>
    </xf>
    <xf numFmtId="164" fontId="16" fillId="3" borderId="25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16" fillId="3" borderId="53" xfId="0" applyFont="1" applyFill="1" applyBorder="1" applyAlignment="1">
      <alignment horizontal="left" vertical="center" wrapText="1"/>
    </xf>
    <xf numFmtId="0" fontId="16" fillId="3" borderId="18" xfId="0" applyFont="1" applyFill="1" applyBorder="1" applyAlignment="1">
      <alignment horizontal="left" vertical="center" wrapText="1"/>
    </xf>
    <xf numFmtId="0" fontId="16" fillId="3" borderId="7" xfId="0" applyFont="1" applyFill="1" applyBorder="1" applyAlignment="1">
      <alignment vertical="center" wrapText="1"/>
    </xf>
    <xf numFmtId="164" fontId="41" fillId="3" borderId="1" xfId="0" applyNumberFormat="1" applyFont="1" applyFill="1" applyBorder="1" applyAlignment="1">
      <alignment horizontal="center" vertical="center" wrapText="1"/>
    </xf>
    <xf numFmtId="164" fontId="41" fillId="3" borderId="4" xfId="0" applyNumberFormat="1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49" fontId="16" fillId="3" borderId="30" xfId="0" applyNumberFormat="1" applyFont="1" applyFill="1" applyBorder="1" applyAlignment="1">
      <alignment horizontal="center" vertical="center" wrapText="1"/>
    </xf>
    <xf numFmtId="0" fontId="16" fillId="3" borderId="30" xfId="0" applyFont="1" applyFill="1" applyBorder="1" applyAlignment="1">
      <alignment horizontal="left" vertical="center" wrapText="1"/>
    </xf>
    <xf numFmtId="0" fontId="16" fillId="3" borderId="34" xfId="0" applyFont="1" applyFill="1" applyBorder="1" applyAlignment="1">
      <alignment horizontal="center" vertical="center" wrapText="1"/>
    </xf>
    <xf numFmtId="0" fontId="16" fillId="3" borderId="36" xfId="0" applyFont="1" applyFill="1" applyBorder="1" applyAlignment="1">
      <alignment horizontal="center" vertical="center" wrapText="1"/>
    </xf>
    <xf numFmtId="0" fontId="16" fillId="3" borderId="37" xfId="0" applyFont="1" applyFill="1" applyBorder="1" applyAlignment="1">
      <alignment horizontal="center" vertical="center" wrapText="1"/>
    </xf>
    <xf numFmtId="164" fontId="14" fillId="3" borderId="61" xfId="0" applyNumberFormat="1" applyFont="1" applyFill="1" applyBorder="1" applyAlignment="1">
      <alignment horizontal="center" vertical="center" wrapText="1"/>
    </xf>
    <xf numFmtId="164" fontId="14" fillId="3" borderId="65" xfId="0" applyNumberFormat="1" applyFont="1" applyFill="1" applyBorder="1" applyAlignment="1">
      <alignment horizontal="center" vertical="center" wrapText="1"/>
    </xf>
    <xf numFmtId="0" fontId="14" fillId="3" borderId="36" xfId="0" applyFont="1" applyFill="1" applyBorder="1" applyAlignment="1">
      <alignment horizontal="center" vertical="center" wrapText="1"/>
    </xf>
    <xf numFmtId="0" fontId="40" fillId="0" borderId="57" xfId="0" applyFont="1" applyBorder="1" applyAlignment="1">
      <alignment horizontal="center" vertical="center"/>
    </xf>
    <xf numFmtId="0" fontId="40" fillId="0" borderId="58" xfId="0" applyFont="1" applyBorder="1" applyAlignment="1">
      <alignment horizontal="center" vertical="center"/>
    </xf>
    <xf numFmtId="0" fontId="40" fillId="0" borderId="59" xfId="0" applyFont="1" applyBorder="1" applyAlignment="1">
      <alignment horizontal="center" vertical="center"/>
    </xf>
    <xf numFmtId="0" fontId="14" fillId="3" borderId="35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58" xfId="0" applyFont="1" applyBorder="1" applyAlignment="1">
      <alignment horizontal="center" vertical="center" wrapText="1"/>
    </xf>
    <xf numFmtId="0" fontId="29" fillId="0" borderId="59" xfId="0" applyFont="1" applyBorder="1" applyAlignment="1">
      <alignment horizontal="center" vertical="center" wrapText="1"/>
    </xf>
    <xf numFmtId="1" fontId="40" fillId="2" borderId="29" xfId="0" applyNumberFormat="1" applyFont="1" applyFill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49" fontId="16" fillId="3" borderId="18" xfId="0" applyNumberFormat="1" applyFont="1" applyFill="1" applyBorder="1" applyAlignment="1">
      <alignment horizontal="left" vertical="center" wrapText="1"/>
    </xf>
    <xf numFmtId="49" fontId="16" fillId="3" borderId="51" xfId="0" applyNumberFormat="1" applyFont="1" applyFill="1" applyBorder="1" applyAlignment="1">
      <alignment horizontal="left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164" fontId="14" fillId="3" borderId="54" xfId="0" applyNumberFormat="1" applyFont="1" applyFill="1" applyBorder="1" applyAlignment="1">
      <alignment horizontal="center" vertical="center" wrapText="1"/>
    </xf>
    <xf numFmtId="0" fontId="40" fillId="0" borderId="41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/>
    </xf>
    <xf numFmtId="0" fontId="40" fillId="0" borderId="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textRotation="90" wrapText="1"/>
    </xf>
    <xf numFmtId="0" fontId="16" fillId="0" borderId="18" xfId="0" applyFont="1" applyBorder="1" applyAlignment="1">
      <alignment horizontal="center" vertical="center" textRotation="90" wrapText="1"/>
    </xf>
    <xf numFmtId="0" fontId="16" fillId="0" borderId="6" xfId="0" applyFont="1" applyBorder="1" applyAlignment="1">
      <alignment horizontal="center" vertical="center" textRotation="90" wrapText="1"/>
    </xf>
    <xf numFmtId="0" fontId="14" fillId="4" borderId="22" xfId="0" applyFont="1" applyFill="1" applyBorder="1" applyAlignment="1">
      <alignment horizontal="center" vertical="center" wrapText="1"/>
    </xf>
    <xf numFmtId="0" fontId="14" fillId="4" borderId="55" xfId="0" applyFont="1" applyFill="1" applyBorder="1" applyAlignment="1">
      <alignment horizontal="center" vertical="center" wrapText="1"/>
    </xf>
    <xf numFmtId="0" fontId="14" fillId="4" borderId="63" xfId="0" applyFont="1" applyFill="1" applyBorder="1" applyAlignment="1">
      <alignment horizontal="center" vertical="center" wrapText="1"/>
    </xf>
    <xf numFmtId="1" fontId="40" fillId="2" borderId="49" xfId="0" applyNumberFormat="1" applyFont="1" applyFill="1" applyBorder="1" applyAlignment="1">
      <alignment horizontal="center" vertical="center" wrapText="1"/>
    </xf>
    <xf numFmtId="1" fontId="40" fillId="2" borderId="52" xfId="0" applyNumberFormat="1" applyFont="1" applyFill="1" applyBorder="1" applyAlignment="1">
      <alignment horizontal="center" vertical="center" wrapText="1"/>
    </xf>
    <xf numFmtId="0" fontId="14" fillId="3" borderId="34" xfId="0" applyFont="1" applyFill="1" applyBorder="1" applyAlignment="1">
      <alignment horizontal="center" vertical="center" wrapText="1"/>
    </xf>
    <xf numFmtId="0" fontId="40" fillId="0" borderId="7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 vertical="center"/>
    </xf>
    <xf numFmtId="0" fontId="40" fillId="0" borderId="38" xfId="0" applyFont="1" applyBorder="1" applyAlignment="1">
      <alignment horizontal="center" vertical="center"/>
    </xf>
    <xf numFmtId="0" fontId="40" fillId="0" borderId="39" xfId="0" applyFont="1" applyBorder="1" applyAlignment="1">
      <alignment horizontal="center" vertical="center"/>
    </xf>
    <xf numFmtId="0" fontId="40" fillId="0" borderId="40" xfId="0" applyFont="1" applyBorder="1" applyAlignment="1">
      <alignment horizontal="center" vertical="center"/>
    </xf>
    <xf numFmtId="0" fontId="14" fillId="4" borderId="50" xfId="0" applyFont="1" applyFill="1" applyBorder="1" applyAlignment="1">
      <alignment horizontal="center" vertical="center" wrapText="1"/>
    </xf>
    <xf numFmtId="49" fontId="14" fillId="4" borderId="2" xfId="0" applyNumberFormat="1" applyFont="1" applyFill="1" applyBorder="1" applyAlignment="1">
      <alignment horizontal="center" vertical="center" wrapText="1"/>
    </xf>
    <xf numFmtId="49" fontId="14" fillId="4" borderId="18" xfId="0" applyNumberFormat="1" applyFont="1" applyFill="1" applyBorder="1" applyAlignment="1">
      <alignment horizontal="center" vertical="center" wrapText="1"/>
    </xf>
    <xf numFmtId="49" fontId="14" fillId="4" borderId="6" xfId="0" applyNumberFormat="1" applyFont="1" applyFill="1" applyBorder="1" applyAlignment="1">
      <alignment horizontal="center" vertical="center" wrapText="1"/>
    </xf>
    <xf numFmtId="0" fontId="14" fillId="3" borderId="54" xfId="0" applyFont="1" applyFill="1" applyBorder="1" applyAlignment="1">
      <alignment horizontal="center" vertical="center" wrapText="1"/>
    </xf>
    <xf numFmtId="0" fontId="14" fillId="3" borderId="55" xfId="0" applyFont="1" applyFill="1" applyBorder="1" applyAlignment="1">
      <alignment horizontal="center" vertical="center" wrapText="1"/>
    </xf>
    <xf numFmtId="0" fontId="14" fillId="3" borderId="50" xfId="0" applyFont="1" applyFill="1" applyBorder="1" applyAlignment="1">
      <alignment horizontal="center" vertical="center" wrapText="1"/>
    </xf>
    <xf numFmtId="49" fontId="14" fillId="3" borderId="53" xfId="0" applyNumberFormat="1" applyFont="1" applyFill="1" applyBorder="1" applyAlignment="1">
      <alignment horizontal="center" vertical="center" wrapText="1"/>
    </xf>
    <xf numFmtId="49" fontId="14" fillId="3" borderId="18" xfId="0" applyNumberFormat="1" applyFont="1" applyFill="1" applyBorder="1" applyAlignment="1">
      <alignment horizontal="center" vertical="center" wrapText="1"/>
    </xf>
    <xf numFmtId="49" fontId="14" fillId="3" borderId="6" xfId="0" applyNumberFormat="1" applyFont="1" applyFill="1" applyBorder="1" applyAlignment="1">
      <alignment horizontal="center" vertical="center" wrapText="1"/>
    </xf>
    <xf numFmtId="0" fontId="14" fillId="3" borderId="53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14" fillId="4" borderId="18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left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left" vertical="center" wrapText="1"/>
    </xf>
    <xf numFmtId="0" fontId="14" fillId="3" borderId="11" xfId="0" applyFont="1" applyFill="1" applyBorder="1" applyAlignment="1">
      <alignment horizontal="left" vertical="center" wrapText="1"/>
    </xf>
    <xf numFmtId="164" fontId="14" fillId="3" borderId="51" xfId="0" applyNumberFormat="1" applyFont="1" applyFill="1" applyBorder="1" applyAlignment="1">
      <alignment horizontal="center" vertical="center" wrapText="1"/>
    </xf>
    <xf numFmtId="164" fontId="14" fillId="3" borderId="53" xfId="0" applyNumberFormat="1" applyFont="1" applyFill="1" applyBorder="1" applyAlignment="1">
      <alignment horizontal="center" vertical="center" wrapText="1"/>
    </xf>
    <xf numFmtId="0" fontId="2" fillId="2" borderId="65" xfId="0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 wrapText="1"/>
    </xf>
    <xf numFmtId="1" fontId="2" fillId="2" borderId="26" xfId="0" applyNumberFormat="1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left" vertical="center" wrapText="1"/>
    </xf>
    <xf numFmtId="0" fontId="16" fillId="8" borderId="18" xfId="0" applyFont="1" applyFill="1" applyBorder="1" applyAlignment="1">
      <alignment horizontal="left" vertical="center" wrapText="1"/>
    </xf>
    <xf numFmtId="0" fontId="16" fillId="8" borderId="6" xfId="0" applyFont="1" applyFill="1" applyBorder="1" applyAlignment="1">
      <alignment horizontal="left" vertical="center" wrapText="1"/>
    </xf>
    <xf numFmtId="1" fontId="2" fillId="2" borderId="25" xfId="0" applyNumberFormat="1" applyFont="1" applyFill="1" applyBorder="1" applyAlignment="1">
      <alignment horizontal="center" vertical="center" wrapText="1"/>
    </xf>
    <xf numFmtId="0" fontId="14" fillId="7" borderId="18" xfId="0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164" fontId="14" fillId="7" borderId="14" xfId="0" applyNumberFormat="1" applyFont="1" applyFill="1" applyBorder="1" applyAlignment="1">
      <alignment horizontal="center" vertical="center" wrapText="1"/>
    </xf>
    <xf numFmtId="164" fontId="14" fillId="7" borderId="17" xfId="0" applyNumberFormat="1" applyFont="1" applyFill="1" applyBorder="1" applyAlignment="1">
      <alignment horizontal="center" vertical="center" wrapText="1"/>
    </xf>
    <xf numFmtId="164" fontId="14" fillId="7" borderId="6" xfId="0" applyNumberFormat="1" applyFont="1" applyFill="1" applyBorder="1" applyAlignment="1">
      <alignment horizontal="center" vertical="center" wrapText="1"/>
    </xf>
    <xf numFmtId="164" fontId="14" fillId="7" borderId="7" xfId="0" applyNumberFormat="1" applyFont="1" applyFill="1" applyBorder="1" applyAlignment="1">
      <alignment horizontal="center" vertical="center" wrapText="1"/>
    </xf>
    <xf numFmtId="164" fontId="14" fillId="7" borderId="1" xfId="0" applyNumberFormat="1" applyFont="1" applyFill="1" applyBorder="1" applyAlignment="1">
      <alignment horizontal="center" vertical="center" wrapText="1"/>
    </xf>
    <xf numFmtId="164" fontId="14" fillId="7" borderId="4" xfId="0" applyNumberFormat="1" applyFont="1" applyFill="1" applyBorder="1" applyAlignment="1">
      <alignment horizontal="center" vertical="center" wrapText="1"/>
    </xf>
    <xf numFmtId="164" fontId="14" fillId="7" borderId="49" xfId="0" applyNumberFormat="1" applyFont="1" applyFill="1" applyBorder="1" applyAlignment="1">
      <alignment horizontal="center" vertical="center" wrapText="1"/>
    </xf>
    <xf numFmtId="164" fontId="14" fillId="7" borderId="21" xfId="0" applyNumberFormat="1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7" borderId="7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center" vertical="center" wrapText="1"/>
    </xf>
    <xf numFmtId="0" fontId="16" fillId="7" borderId="15" xfId="0" applyFont="1" applyFill="1" applyBorder="1" applyAlignment="1">
      <alignment horizontal="center" vertical="center" wrapText="1"/>
    </xf>
    <xf numFmtId="0" fontId="16" fillId="7" borderId="5" xfId="0" applyFont="1" applyFill="1" applyBorder="1" applyAlignment="1">
      <alignment horizontal="center" vertical="center" wrapText="1"/>
    </xf>
    <xf numFmtId="0" fontId="16" fillId="7" borderId="12" xfId="0" applyFont="1" applyFill="1" applyBorder="1" applyAlignment="1">
      <alignment horizontal="center" vertical="center" wrapText="1"/>
    </xf>
    <xf numFmtId="0" fontId="16" fillId="7" borderId="16" xfId="0" applyFont="1" applyFill="1" applyBorder="1" applyAlignment="1">
      <alignment horizontal="center" vertical="center" wrapText="1"/>
    </xf>
    <xf numFmtId="0" fontId="16" fillId="7" borderId="3" xfId="0" applyFont="1" applyFill="1" applyBorder="1" applyAlignment="1">
      <alignment horizontal="center" vertical="center" wrapText="1"/>
    </xf>
    <xf numFmtId="0" fontId="16" fillId="7" borderId="11" xfId="0" applyFont="1" applyFill="1" applyBorder="1" applyAlignment="1">
      <alignment horizontal="center" vertical="center" wrapText="1"/>
    </xf>
    <xf numFmtId="0" fontId="16" fillId="7" borderId="18" xfId="0" applyFont="1" applyFill="1" applyBorder="1" applyAlignment="1">
      <alignment horizontal="center" vertical="center" wrapText="1"/>
    </xf>
    <xf numFmtId="0" fontId="2" fillId="7" borderId="48" xfId="0" applyFont="1" applyFill="1" applyBorder="1" applyAlignment="1">
      <alignment horizontal="center" vertical="center" wrapText="1"/>
    </xf>
    <xf numFmtId="0" fontId="2" fillId="7" borderId="45" xfId="0" applyFont="1" applyFill="1" applyBorder="1" applyAlignment="1">
      <alignment horizontal="center" vertical="center" wrapText="1"/>
    </xf>
    <xf numFmtId="164" fontId="14" fillId="7" borderId="47" xfId="0" applyNumberFormat="1" applyFont="1" applyFill="1" applyBorder="1" applyAlignment="1">
      <alignment horizontal="center" vertical="center" wrapText="1"/>
    </xf>
    <xf numFmtId="164" fontId="14" fillId="7" borderId="2" xfId="0" applyNumberFormat="1" applyFont="1" applyFill="1" applyBorder="1" applyAlignment="1">
      <alignment horizontal="center" vertical="center" wrapText="1"/>
    </xf>
    <xf numFmtId="164" fontId="14" fillId="7" borderId="18" xfId="0" applyNumberFormat="1" applyFont="1" applyFill="1" applyBorder="1" applyAlignment="1">
      <alignment horizontal="center" vertical="center" wrapText="1"/>
    </xf>
    <xf numFmtId="164" fontId="14" fillId="7" borderId="51" xfId="0" applyNumberFormat="1" applyFont="1" applyFill="1" applyBorder="1" applyAlignment="1">
      <alignment horizontal="center" vertical="center" wrapText="1"/>
    </xf>
    <xf numFmtId="1" fontId="40" fillId="2" borderId="19" xfId="0" applyNumberFormat="1" applyFont="1" applyFill="1" applyBorder="1" applyAlignment="1">
      <alignment horizontal="center" vertical="center" wrapText="1"/>
    </xf>
    <xf numFmtId="1" fontId="40" fillId="2" borderId="30" xfId="0" applyNumberFormat="1" applyFont="1" applyFill="1" applyBorder="1" applyAlignment="1">
      <alignment horizontal="center" vertical="center" wrapText="1"/>
    </xf>
    <xf numFmtId="1" fontId="40" fillId="2" borderId="10" xfId="0" applyNumberFormat="1" applyFont="1" applyFill="1" applyBorder="1" applyAlignment="1">
      <alignment horizontal="center" vertical="center" wrapText="1"/>
    </xf>
    <xf numFmtId="1" fontId="40" fillId="2" borderId="37" xfId="0" applyNumberFormat="1" applyFont="1" applyFill="1" applyBorder="1" applyAlignment="1">
      <alignment horizontal="center" vertical="center" wrapText="1"/>
    </xf>
    <xf numFmtId="164" fontId="40" fillId="2" borderId="9" xfId="0" applyNumberFormat="1" applyFont="1" applyFill="1" applyBorder="1" applyAlignment="1">
      <alignment horizontal="center" vertical="center" wrapText="1"/>
    </xf>
    <xf numFmtId="0" fontId="40" fillId="2" borderId="29" xfId="0" applyFont="1" applyFill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center" vertical="center" wrapText="1"/>
    </xf>
    <xf numFmtId="0" fontId="14" fillId="7" borderId="28" xfId="0" applyFont="1" applyFill="1" applyBorder="1" applyAlignment="1">
      <alignment horizontal="center" vertical="center" wrapText="1"/>
    </xf>
    <xf numFmtId="0" fontId="14" fillId="7" borderId="16" xfId="0" applyFont="1" applyFill="1" applyBorder="1" applyAlignment="1">
      <alignment horizontal="center" vertical="center" wrapText="1"/>
    </xf>
    <xf numFmtId="0" fontId="14" fillId="7" borderId="8" xfId="0" applyFont="1" applyFill="1" applyBorder="1" applyAlignment="1">
      <alignment horizontal="center" vertical="center" wrapText="1"/>
    </xf>
    <xf numFmtId="0" fontId="14" fillId="7" borderId="0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7" borderId="12" xfId="0" applyFont="1" applyFill="1" applyBorder="1" applyAlignment="1">
      <alignment horizontal="center" vertical="center" wrapText="1"/>
    </xf>
    <xf numFmtId="0" fontId="14" fillId="7" borderId="27" xfId="0" applyFont="1" applyFill="1" applyBorder="1" applyAlignment="1">
      <alignment horizontal="center" vertical="center" wrapText="1"/>
    </xf>
    <xf numFmtId="0" fontId="14" fillId="7" borderId="15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 wrapText="1"/>
    </xf>
    <xf numFmtId="1" fontId="2" fillId="7" borderId="25" xfId="0" applyNumberFormat="1" applyFont="1" applyFill="1" applyBorder="1" applyAlignment="1">
      <alignment horizontal="center" vertical="center" wrapText="1"/>
    </xf>
    <xf numFmtId="1" fontId="2" fillId="7" borderId="26" xfId="0" applyNumberFormat="1" applyFont="1" applyFill="1" applyBorder="1" applyAlignment="1">
      <alignment horizontal="center" vertical="center" wrapText="1"/>
    </xf>
    <xf numFmtId="1" fontId="2" fillId="7" borderId="14" xfId="0" applyNumberFormat="1" applyFont="1" applyFill="1" applyBorder="1" applyAlignment="1">
      <alignment horizontal="center" vertical="center" wrapText="1"/>
    </xf>
    <xf numFmtId="164" fontId="14" fillId="7" borderId="23" xfId="0" applyNumberFormat="1" applyFont="1" applyFill="1" applyBorder="1" applyAlignment="1">
      <alignment horizontal="center" vertical="center" wrapText="1"/>
    </xf>
    <xf numFmtId="164" fontId="14" fillId="7" borderId="56" xfId="0" applyNumberFormat="1" applyFont="1" applyFill="1" applyBorder="1" applyAlignment="1">
      <alignment horizontal="center" vertical="center" wrapText="1"/>
    </xf>
    <xf numFmtId="164" fontId="14" fillId="7" borderId="65" xfId="0" applyNumberFormat="1" applyFont="1" applyFill="1" applyBorder="1" applyAlignment="1">
      <alignment horizontal="center" vertical="center" wrapText="1"/>
    </xf>
    <xf numFmtId="0" fontId="3" fillId="7" borderId="50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49" fontId="3" fillId="7" borderId="6" xfId="0" applyNumberFormat="1" applyFont="1" applyFill="1" applyBorder="1" applyAlignment="1">
      <alignment horizontal="center" vertical="center" wrapText="1"/>
    </xf>
    <xf numFmtId="49" fontId="3" fillId="7" borderId="7" xfId="0" applyNumberFormat="1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left" vertical="center" wrapText="1"/>
    </xf>
    <xf numFmtId="0" fontId="3" fillId="7" borderId="7" xfId="0" applyFont="1" applyFill="1" applyBorder="1" applyAlignment="1">
      <alignment horizontal="left" vertical="center" wrapText="1"/>
    </xf>
    <xf numFmtId="0" fontId="14" fillId="7" borderId="5" xfId="0" applyFont="1" applyFill="1" applyBorder="1" applyAlignment="1">
      <alignment horizontal="center" vertical="center" wrapText="1"/>
    </xf>
    <xf numFmtId="0" fontId="14" fillId="7" borderId="7" xfId="0" applyFont="1" applyFill="1" applyBorder="1" applyAlignment="1">
      <alignment horizontal="center" vertical="center" wrapText="1"/>
    </xf>
    <xf numFmtId="0" fontId="40" fillId="3" borderId="61" xfId="0" applyFont="1" applyFill="1" applyBorder="1" applyAlignment="1">
      <alignment horizontal="center" vertical="center" wrapText="1"/>
    </xf>
    <xf numFmtId="0" fontId="40" fillId="3" borderId="65" xfId="0" applyFont="1" applyFill="1" applyBorder="1" applyAlignment="1">
      <alignment horizontal="center" vertical="center" wrapText="1"/>
    </xf>
    <xf numFmtId="1" fontId="44" fillId="2" borderId="53" xfId="0" applyNumberFormat="1" applyFont="1" applyFill="1" applyBorder="1" applyAlignment="1">
      <alignment horizontal="center" vertical="center" wrapText="1"/>
    </xf>
    <xf numFmtId="1" fontId="44" fillId="2" borderId="51" xfId="0" applyNumberFormat="1" applyFont="1" applyFill="1" applyBorder="1" applyAlignment="1">
      <alignment horizontal="center" vertical="center" wrapText="1"/>
    </xf>
    <xf numFmtId="164" fontId="40" fillId="2" borderId="19" xfId="0" applyNumberFormat="1" applyFont="1" applyFill="1" applyBorder="1" applyAlignment="1">
      <alignment horizontal="center" vertical="center" wrapText="1"/>
    </xf>
    <xf numFmtId="0" fontId="40" fillId="2" borderId="30" xfId="0" applyFont="1" applyFill="1" applyBorder="1" applyAlignment="1">
      <alignment horizontal="center" vertical="center" wrapText="1"/>
    </xf>
    <xf numFmtId="164" fontId="40" fillId="2" borderId="20" xfId="0" applyNumberFormat="1" applyFont="1" applyFill="1" applyBorder="1" applyAlignment="1">
      <alignment horizontal="center" vertical="center" wrapText="1"/>
    </xf>
    <xf numFmtId="0" fontId="40" fillId="2" borderId="52" xfId="0" applyFont="1" applyFill="1" applyBorder="1" applyAlignment="1">
      <alignment horizontal="center" vertical="center" wrapText="1"/>
    </xf>
    <xf numFmtId="0" fontId="40" fillId="0" borderId="29" xfId="0" applyFont="1" applyBorder="1" applyAlignment="1">
      <alignment horizontal="center" vertical="center" wrapText="1"/>
    </xf>
    <xf numFmtId="0" fontId="40" fillId="0" borderId="30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1" fontId="40" fillId="2" borderId="9" xfId="0" applyNumberFormat="1" applyFont="1" applyFill="1" applyBorder="1" applyAlignment="1">
      <alignment horizontal="center" vertical="center" wrapText="1"/>
    </xf>
    <xf numFmtId="0" fontId="40" fillId="0" borderId="32" xfId="0" applyFont="1" applyBorder="1" applyAlignment="1">
      <alignment horizontal="center" vertical="center"/>
    </xf>
    <xf numFmtId="0" fontId="56" fillId="3" borderId="31" xfId="0" applyFont="1" applyFill="1" applyBorder="1" applyAlignment="1">
      <alignment horizontal="left" vertical="center" wrapText="1"/>
    </xf>
    <xf numFmtId="0" fontId="56" fillId="3" borderId="28" xfId="0" applyFont="1" applyFill="1" applyBorder="1" applyAlignment="1">
      <alignment horizontal="left" vertical="center" wrapText="1"/>
    </xf>
    <xf numFmtId="0" fontId="56" fillId="3" borderId="16" xfId="0" applyFont="1" applyFill="1" applyBorder="1" applyAlignment="1">
      <alignment horizontal="left" vertical="center" wrapText="1"/>
    </xf>
    <xf numFmtId="0" fontId="56" fillId="3" borderId="11" xfId="0" applyFont="1" applyFill="1" applyBorder="1" applyAlignment="1">
      <alignment horizontal="left" vertical="center" wrapText="1"/>
    </xf>
    <xf numFmtId="0" fontId="56" fillId="3" borderId="34" xfId="0" applyFont="1" applyFill="1" applyBorder="1" applyAlignment="1">
      <alignment horizontal="left" vertical="center" wrapText="1"/>
    </xf>
    <xf numFmtId="164" fontId="14" fillId="3" borderId="42" xfId="0" applyNumberFormat="1" applyFont="1" applyFill="1" applyBorder="1" applyAlignment="1">
      <alignment horizontal="center" vertical="center" wrapText="1"/>
    </xf>
    <xf numFmtId="164" fontId="14" fillId="3" borderId="41" xfId="0" applyNumberFormat="1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center" wrapText="1"/>
    </xf>
    <xf numFmtId="1" fontId="2" fillId="2" borderId="54" xfId="0" applyNumberFormat="1" applyFont="1" applyFill="1" applyBorder="1" applyAlignment="1">
      <alignment horizontal="center" vertical="center" wrapText="1"/>
    </xf>
    <xf numFmtId="0" fontId="14" fillId="3" borderId="61" xfId="0" applyFont="1" applyFill="1" applyBorder="1" applyAlignment="1">
      <alignment horizontal="center" vertical="center" wrapText="1"/>
    </xf>
    <xf numFmtId="49" fontId="16" fillId="3" borderId="2" xfId="0" applyNumberFormat="1" applyFont="1" applyFill="1" applyBorder="1" applyAlignment="1">
      <alignment horizontal="left" vertical="center" wrapText="1"/>
    </xf>
    <xf numFmtId="49" fontId="16" fillId="3" borderId="6" xfId="0" applyNumberFormat="1" applyFont="1" applyFill="1" applyBorder="1" applyAlignment="1">
      <alignment horizontal="left" vertical="center" wrapText="1"/>
    </xf>
    <xf numFmtId="1" fontId="40" fillId="2" borderId="54" xfId="0" applyNumberFormat="1" applyFont="1" applyFill="1" applyBorder="1" applyAlignment="1">
      <alignment horizontal="center" vertical="center" wrapText="1"/>
    </xf>
    <xf numFmtId="49" fontId="16" fillId="3" borderId="53" xfId="0" applyNumberFormat="1" applyFont="1" applyFill="1" applyBorder="1" applyAlignment="1">
      <alignment horizontal="left" vertical="center" wrapText="1"/>
    </xf>
    <xf numFmtId="49" fontId="16" fillId="3" borderId="53" xfId="0" applyNumberFormat="1" applyFont="1" applyFill="1" applyBorder="1" applyAlignment="1">
      <alignment horizontal="center" vertical="center" wrapText="1"/>
    </xf>
    <xf numFmtId="1" fontId="2" fillId="2" borderId="63" xfId="0" applyNumberFormat="1" applyFont="1" applyFill="1" applyBorder="1" applyAlignment="1">
      <alignment horizontal="center" vertical="center" wrapText="1"/>
    </xf>
    <xf numFmtId="0" fontId="14" fillId="3" borderId="65" xfId="0" applyFont="1" applyFill="1" applyBorder="1" applyAlignment="1">
      <alignment horizontal="center" vertical="center" wrapText="1"/>
    </xf>
    <xf numFmtId="0" fontId="14" fillId="4" borderId="51" xfId="0" applyFont="1" applyFill="1" applyBorder="1" applyAlignment="1">
      <alignment horizontal="left" vertical="center" wrapText="1"/>
    </xf>
    <xf numFmtId="49" fontId="14" fillId="4" borderId="51" xfId="0" applyNumberFormat="1" applyFont="1" applyFill="1" applyBorder="1" applyAlignment="1">
      <alignment horizontal="center" vertical="center" wrapText="1"/>
    </xf>
    <xf numFmtId="0" fontId="32" fillId="0" borderId="0" xfId="1" applyFont="1" applyFill="1" applyAlignment="1">
      <alignment horizontal="center" vertical="center" wrapText="1"/>
    </xf>
    <xf numFmtId="0" fontId="55" fillId="0" borderId="0" xfId="1" applyFont="1" applyFill="1" applyAlignment="1">
      <alignment horizontal="center" vertical="center" wrapText="1"/>
    </xf>
    <xf numFmtId="0" fontId="32" fillId="0" borderId="1" xfId="1" applyFont="1" applyFill="1" applyBorder="1" applyAlignment="1">
      <alignment horizontal="center" vertical="center" wrapText="1"/>
    </xf>
    <xf numFmtId="0" fontId="34" fillId="3" borderId="0" xfId="0" applyFont="1" applyFill="1" applyAlignment="1">
      <alignment horizontal="center" vertical="center"/>
    </xf>
    <xf numFmtId="0" fontId="14" fillId="4" borderId="68" xfId="0" applyFont="1" applyFill="1" applyBorder="1" applyAlignment="1">
      <alignment horizontal="justify" vertical="center" wrapText="1"/>
    </xf>
    <xf numFmtId="0" fontId="14" fillId="4" borderId="66" xfId="0" applyFont="1" applyFill="1" applyBorder="1" applyAlignment="1">
      <alignment horizontal="justify" vertical="center" wrapText="1"/>
    </xf>
    <xf numFmtId="0" fontId="14" fillId="4" borderId="68" xfId="0" applyFont="1" applyFill="1" applyBorder="1" applyAlignment="1">
      <alignment horizontal="center" vertical="center" wrapText="1"/>
    </xf>
    <xf numFmtId="0" fontId="14" fillId="4" borderId="66" xfId="0" applyFont="1" applyFill="1" applyBorder="1" applyAlignment="1">
      <alignment horizontal="center" vertical="center" wrapText="1"/>
    </xf>
    <xf numFmtId="0" fontId="3" fillId="4" borderId="68" xfId="0" applyFont="1" applyFill="1" applyBorder="1" applyAlignment="1">
      <alignment horizontal="center" vertical="center" wrapText="1"/>
    </xf>
    <xf numFmtId="0" fontId="3" fillId="4" borderId="66" xfId="0" applyFont="1" applyFill="1" applyBorder="1" applyAlignment="1">
      <alignment horizontal="center" vertical="center" wrapText="1"/>
    </xf>
    <xf numFmtId="0" fontId="14" fillId="4" borderId="67" xfId="0" applyFont="1" applyFill="1" applyBorder="1" applyAlignment="1">
      <alignment horizontal="justify" vertical="center" wrapText="1"/>
    </xf>
    <xf numFmtId="0" fontId="14" fillId="4" borderId="67" xfId="0" applyFont="1" applyFill="1" applyBorder="1" applyAlignment="1">
      <alignment horizontal="center" vertical="center" wrapText="1"/>
    </xf>
    <xf numFmtId="0" fontId="14" fillId="4" borderId="68" xfId="0" applyFont="1" applyFill="1" applyBorder="1" applyAlignment="1">
      <alignment vertical="center" wrapText="1"/>
    </xf>
    <xf numFmtId="0" fontId="14" fillId="4" borderId="67" xfId="0" applyFont="1" applyFill="1" applyBorder="1" applyAlignment="1">
      <alignment vertical="center" wrapText="1"/>
    </xf>
    <xf numFmtId="0" fontId="14" fillId="4" borderId="66" xfId="0" applyFont="1" applyFill="1" applyBorder="1" applyAlignment="1">
      <alignment vertical="center" wrapText="1"/>
    </xf>
    <xf numFmtId="0" fontId="3" fillId="4" borderId="67" xfId="0" applyFont="1" applyFill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left" vertical="center" wrapText="1"/>
    </xf>
  </cellXfs>
  <cellStyles count="2">
    <cellStyle name="Звичайний" xfId="0" builtinId="0"/>
    <cellStyle name="Обычный 2" xfId="1"/>
  </cellStyles>
  <dxfs count="49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1;&#1059;&#1044;&#1059;&#1056;/&#1057;%20&#1088;&#1072;&#1073;&#1086;&#1095;&#1077;&#1075;&#1086;%20&#1089;&#1090;&#1086;&#1083;&#1072;/&#1054;&#1057;&#1042;&#1030;&#1058;&#1040;/&#1054;&#1055;&#1055;%20&#1053;&#1040;&#1042;&#1063;&#1040;&#1051;&#1068;&#1053;&#1030;%20&#1055;&#1051;&#1040;&#1053;&#1048;/&#1041;&#1059;&#1044;&#1059;&#1056;/&#1053;&#1040;&#1042;&#1063;&#1040;&#1051;&#1068;&#1053;&#1030;%20&#1055;&#1051;&#1040;&#1053;&#1048;%20&#1047;&#1030;%20&#1047;&#1052;&#1030;&#1053;&#1040;&#1052;&#1048;%20&#1041;&#1040;&#1050;&#1040;&#1051;&#1040;&#1042;&#1056;%202020,%202021,%202022%20&#1088;&#1086;&#1082;&#1091;%20&#1085;&#1072;&#1073;&#1086;&#1088;&#1091;/&#1073;&#1072;&#1082;&#1072;&#1083;&#1072;&#1074;&#1088;/&#1053;&#1072;&#1074;&#1095;&#1072;&#1083;&#1100;&#1085;&#1080;&#1081;%20&#1087;&#1083;&#1072;&#1085;%20&#1073;&#1072;&#1082;&#1072;&#1083;&#1072;&#1074;&#1088;%20&#1056;&#1040;&#1054;%20&#1090;&#1072;%20&#1041;&#1055;%202023%20&#1088;&#1110;&#1082;%20&#1085;&#1072;&#1073;&#1086;&#1088;&#1091;%20&#1073;&#1072;&#1082;&#1072;&#1083;&#1072;&#1074;&#108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ітул ЕРРАО"/>
      <sheetName val="Тітул БПВПОСЗ"/>
      <sheetName val="Графік навчального процесу"/>
      <sheetName val="2023 ЕР РАО "/>
      <sheetName val="2023  БП "/>
      <sheetName val="Аркуш погодження"/>
      <sheetName val="2022 ЕР РАО "/>
      <sheetName val="2022  БП "/>
    </sheetNames>
    <sheetDataSet>
      <sheetData sheetId="0" refreshError="1"/>
      <sheetData sheetId="1" refreshError="1"/>
      <sheetData sheetId="2">
        <row r="13">
          <cell r="A13" t="str">
            <v>II. ЗВЕДЕНІ ДАНІ ПРО БЮДЖЕТ ЧАСУ (В ТИЖНЯХ)</v>
          </cell>
        </row>
        <row r="23">
          <cell r="B23" t="str">
            <v>ІV. АТЕСТАЦІЯ</v>
          </cell>
        </row>
      </sheetData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4"/>
  <sheetViews>
    <sheetView view="pageBreakPreview" topLeftCell="A4" zoomScaleNormal="100" zoomScaleSheetLayoutView="100" workbookViewId="0">
      <selection activeCell="I20" sqref="I20"/>
    </sheetView>
  </sheetViews>
  <sheetFormatPr defaultRowHeight="15" x14ac:dyDescent="0.25"/>
  <cols>
    <col min="1" max="1" width="3.85546875" customWidth="1"/>
    <col min="2" max="46" width="3" customWidth="1"/>
    <col min="48" max="48" width="9.140625" customWidth="1"/>
    <col min="212" max="212" width="3.85546875" customWidth="1"/>
    <col min="213" max="262" width="3" customWidth="1"/>
    <col min="263" max="263" width="3.140625" customWidth="1"/>
    <col min="264" max="264" width="3" customWidth="1"/>
    <col min="265" max="265" width="1.7109375" customWidth="1"/>
    <col min="266" max="266" width="0.7109375" customWidth="1"/>
    <col min="468" max="468" width="3.85546875" customWidth="1"/>
    <col min="469" max="518" width="3" customWidth="1"/>
    <col min="519" max="519" width="3.140625" customWidth="1"/>
    <col min="520" max="520" width="3" customWidth="1"/>
    <col min="521" max="521" width="1.7109375" customWidth="1"/>
    <col min="522" max="522" width="0.7109375" customWidth="1"/>
    <col min="724" max="724" width="3.85546875" customWidth="1"/>
    <col min="725" max="774" width="3" customWidth="1"/>
    <col min="775" max="775" width="3.140625" customWidth="1"/>
    <col min="776" max="776" width="3" customWidth="1"/>
    <col min="777" max="777" width="1.7109375" customWidth="1"/>
    <col min="778" max="778" width="0.7109375" customWidth="1"/>
    <col min="980" max="980" width="3.85546875" customWidth="1"/>
    <col min="981" max="1030" width="3" customWidth="1"/>
    <col min="1031" max="1031" width="3.140625" customWidth="1"/>
    <col min="1032" max="1032" width="3" customWidth="1"/>
    <col min="1033" max="1033" width="1.7109375" customWidth="1"/>
    <col min="1034" max="1034" width="0.7109375" customWidth="1"/>
    <col min="1236" max="1236" width="3.85546875" customWidth="1"/>
    <col min="1237" max="1286" width="3" customWidth="1"/>
    <col min="1287" max="1287" width="3.140625" customWidth="1"/>
    <col min="1288" max="1288" width="3" customWidth="1"/>
    <col min="1289" max="1289" width="1.7109375" customWidth="1"/>
    <col min="1290" max="1290" width="0.7109375" customWidth="1"/>
    <col min="1492" max="1492" width="3.85546875" customWidth="1"/>
    <col min="1493" max="1542" width="3" customWidth="1"/>
    <col min="1543" max="1543" width="3.140625" customWidth="1"/>
    <col min="1544" max="1544" width="3" customWidth="1"/>
    <col min="1545" max="1545" width="1.7109375" customWidth="1"/>
    <col min="1546" max="1546" width="0.7109375" customWidth="1"/>
    <col min="1748" max="1748" width="3.85546875" customWidth="1"/>
    <col min="1749" max="1798" width="3" customWidth="1"/>
    <col min="1799" max="1799" width="3.140625" customWidth="1"/>
    <col min="1800" max="1800" width="3" customWidth="1"/>
    <col min="1801" max="1801" width="1.7109375" customWidth="1"/>
    <col min="1802" max="1802" width="0.7109375" customWidth="1"/>
    <col min="2004" max="2004" width="3.85546875" customWidth="1"/>
    <col min="2005" max="2054" width="3" customWidth="1"/>
    <col min="2055" max="2055" width="3.140625" customWidth="1"/>
    <col min="2056" max="2056" width="3" customWidth="1"/>
    <col min="2057" max="2057" width="1.7109375" customWidth="1"/>
    <col min="2058" max="2058" width="0.7109375" customWidth="1"/>
    <col min="2260" max="2260" width="3.85546875" customWidth="1"/>
    <col min="2261" max="2310" width="3" customWidth="1"/>
    <col min="2311" max="2311" width="3.140625" customWidth="1"/>
    <col min="2312" max="2312" width="3" customWidth="1"/>
    <col min="2313" max="2313" width="1.7109375" customWidth="1"/>
    <col min="2314" max="2314" width="0.7109375" customWidth="1"/>
    <col min="2516" max="2516" width="3.85546875" customWidth="1"/>
    <col min="2517" max="2566" width="3" customWidth="1"/>
    <col min="2567" max="2567" width="3.140625" customWidth="1"/>
    <col min="2568" max="2568" width="3" customWidth="1"/>
    <col min="2569" max="2569" width="1.7109375" customWidth="1"/>
    <col min="2570" max="2570" width="0.7109375" customWidth="1"/>
    <col min="2772" max="2772" width="3.85546875" customWidth="1"/>
    <col min="2773" max="2822" width="3" customWidth="1"/>
    <col min="2823" max="2823" width="3.140625" customWidth="1"/>
    <col min="2824" max="2824" width="3" customWidth="1"/>
    <col min="2825" max="2825" width="1.7109375" customWidth="1"/>
    <col min="2826" max="2826" width="0.7109375" customWidth="1"/>
    <col min="3028" max="3028" width="3.85546875" customWidth="1"/>
    <col min="3029" max="3078" width="3" customWidth="1"/>
    <col min="3079" max="3079" width="3.140625" customWidth="1"/>
    <col min="3080" max="3080" width="3" customWidth="1"/>
    <col min="3081" max="3081" width="1.7109375" customWidth="1"/>
    <col min="3082" max="3082" width="0.7109375" customWidth="1"/>
    <col min="3284" max="3284" width="3.85546875" customWidth="1"/>
    <col min="3285" max="3334" width="3" customWidth="1"/>
    <col min="3335" max="3335" width="3.140625" customWidth="1"/>
    <col min="3336" max="3336" width="3" customWidth="1"/>
    <col min="3337" max="3337" width="1.7109375" customWidth="1"/>
    <col min="3338" max="3338" width="0.7109375" customWidth="1"/>
    <col min="3540" max="3540" width="3.85546875" customWidth="1"/>
    <col min="3541" max="3590" width="3" customWidth="1"/>
    <col min="3591" max="3591" width="3.140625" customWidth="1"/>
    <col min="3592" max="3592" width="3" customWidth="1"/>
    <col min="3593" max="3593" width="1.7109375" customWidth="1"/>
    <col min="3594" max="3594" width="0.7109375" customWidth="1"/>
    <col min="3796" max="3796" width="3.85546875" customWidth="1"/>
    <col min="3797" max="3846" width="3" customWidth="1"/>
    <col min="3847" max="3847" width="3.140625" customWidth="1"/>
    <col min="3848" max="3848" width="3" customWidth="1"/>
    <col min="3849" max="3849" width="1.7109375" customWidth="1"/>
    <col min="3850" max="3850" width="0.7109375" customWidth="1"/>
    <col min="4052" max="4052" width="3.85546875" customWidth="1"/>
    <col min="4053" max="4102" width="3" customWidth="1"/>
    <col min="4103" max="4103" width="3.140625" customWidth="1"/>
    <col min="4104" max="4104" width="3" customWidth="1"/>
    <col min="4105" max="4105" width="1.7109375" customWidth="1"/>
    <col min="4106" max="4106" width="0.7109375" customWidth="1"/>
    <col min="4308" max="4308" width="3.85546875" customWidth="1"/>
    <col min="4309" max="4358" width="3" customWidth="1"/>
    <col min="4359" max="4359" width="3.140625" customWidth="1"/>
    <col min="4360" max="4360" width="3" customWidth="1"/>
    <col min="4361" max="4361" width="1.7109375" customWidth="1"/>
    <col min="4362" max="4362" width="0.7109375" customWidth="1"/>
    <col min="4564" max="4564" width="3.85546875" customWidth="1"/>
    <col min="4565" max="4614" width="3" customWidth="1"/>
    <col min="4615" max="4615" width="3.140625" customWidth="1"/>
    <col min="4616" max="4616" width="3" customWidth="1"/>
    <col min="4617" max="4617" width="1.7109375" customWidth="1"/>
    <col min="4618" max="4618" width="0.7109375" customWidth="1"/>
    <col min="4820" max="4820" width="3.85546875" customWidth="1"/>
    <col min="4821" max="4870" width="3" customWidth="1"/>
    <col min="4871" max="4871" width="3.140625" customWidth="1"/>
    <col min="4872" max="4872" width="3" customWidth="1"/>
    <col min="4873" max="4873" width="1.7109375" customWidth="1"/>
    <col min="4874" max="4874" width="0.7109375" customWidth="1"/>
    <col min="5076" max="5076" width="3.85546875" customWidth="1"/>
    <col min="5077" max="5126" width="3" customWidth="1"/>
    <col min="5127" max="5127" width="3.140625" customWidth="1"/>
    <col min="5128" max="5128" width="3" customWidth="1"/>
    <col min="5129" max="5129" width="1.7109375" customWidth="1"/>
    <col min="5130" max="5130" width="0.7109375" customWidth="1"/>
    <col min="5332" max="5332" width="3.85546875" customWidth="1"/>
    <col min="5333" max="5382" width="3" customWidth="1"/>
    <col min="5383" max="5383" width="3.140625" customWidth="1"/>
    <col min="5384" max="5384" width="3" customWidth="1"/>
    <col min="5385" max="5385" width="1.7109375" customWidth="1"/>
    <col min="5386" max="5386" width="0.7109375" customWidth="1"/>
    <col min="5588" max="5588" width="3.85546875" customWidth="1"/>
    <col min="5589" max="5638" width="3" customWidth="1"/>
    <col min="5639" max="5639" width="3.140625" customWidth="1"/>
    <col min="5640" max="5640" width="3" customWidth="1"/>
    <col min="5641" max="5641" width="1.7109375" customWidth="1"/>
    <col min="5642" max="5642" width="0.7109375" customWidth="1"/>
    <col min="5844" max="5844" width="3.85546875" customWidth="1"/>
    <col min="5845" max="5894" width="3" customWidth="1"/>
    <col min="5895" max="5895" width="3.140625" customWidth="1"/>
    <col min="5896" max="5896" width="3" customWidth="1"/>
    <col min="5897" max="5897" width="1.7109375" customWidth="1"/>
    <col min="5898" max="5898" width="0.7109375" customWidth="1"/>
    <col min="6100" max="6100" width="3.85546875" customWidth="1"/>
    <col min="6101" max="6150" width="3" customWidth="1"/>
    <col min="6151" max="6151" width="3.140625" customWidth="1"/>
    <col min="6152" max="6152" width="3" customWidth="1"/>
    <col min="6153" max="6153" width="1.7109375" customWidth="1"/>
    <col min="6154" max="6154" width="0.7109375" customWidth="1"/>
    <col min="6356" max="6356" width="3.85546875" customWidth="1"/>
    <col min="6357" max="6406" width="3" customWidth="1"/>
    <col min="6407" max="6407" width="3.140625" customWidth="1"/>
    <col min="6408" max="6408" width="3" customWidth="1"/>
    <col min="6409" max="6409" width="1.7109375" customWidth="1"/>
    <col min="6410" max="6410" width="0.7109375" customWidth="1"/>
    <col min="6612" max="6612" width="3.85546875" customWidth="1"/>
    <col min="6613" max="6662" width="3" customWidth="1"/>
    <col min="6663" max="6663" width="3.140625" customWidth="1"/>
    <col min="6664" max="6664" width="3" customWidth="1"/>
    <col min="6665" max="6665" width="1.7109375" customWidth="1"/>
    <col min="6666" max="6666" width="0.7109375" customWidth="1"/>
    <col min="6868" max="6868" width="3.85546875" customWidth="1"/>
    <col min="6869" max="6918" width="3" customWidth="1"/>
    <col min="6919" max="6919" width="3.140625" customWidth="1"/>
    <col min="6920" max="6920" width="3" customWidth="1"/>
    <col min="6921" max="6921" width="1.7109375" customWidth="1"/>
    <col min="6922" max="6922" width="0.7109375" customWidth="1"/>
    <col min="7124" max="7124" width="3.85546875" customWidth="1"/>
    <col min="7125" max="7174" width="3" customWidth="1"/>
    <col min="7175" max="7175" width="3.140625" customWidth="1"/>
    <col min="7176" max="7176" width="3" customWidth="1"/>
    <col min="7177" max="7177" width="1.7109375" customWidth="1"/>
    <col min="7178" max="7178" width="0.7109375" customWidth="1"/>
    <col min="7380" max="7380" width="3.85546875" customWidth="1"/>
    <col min="7381" max="7430" width="3" customWidth="1"/>
    <col min="7431" max="7431" width="3.140625" customWidth="1"/>
    <col min="7432" max="7432" width="3" customWidth="1"/>
    <col min="7433" max="7433" width="1.7109375" customWidth="1"/>
    <col min="7434" max="7434" width="0.7109375" customWidth="1"/>
    <col min="7636" max="7636" width="3.85546875" customWidth="1"/>
    <col min="7637" max="7686" width="3" customWidth="1"/>
    <col min="7687" max="7687" width="3.140625" customWidth="1"/>
    <col min="7688" max="7688" width="3" customWidth="1"/>
    <col min="7689" max="7689" width="1.7109375" customWidth="1"/>
    <col min="7690" max="7690" width="0.7109375" customWidth="1"/>
    <col min="7892" max="7892" width="3.85546875" customWidth="1"/>
    <col min="7893" max="7942" width="3" customWidth="1"/>
    <col min="7943" max="7943" width="3.140625" customWidth="1"/>
    <col min="7944" max="7944" width="3" customWidth="1"/>
    <col min="7945" max="7945" width="1.7109375" customWidth="1"/>
    <col min="7946" max="7946" width="0.7109375" customWidth="1"/>
    <col min="8148" max="8148" width="3.85546875" customWidth="1"/>
    <col min="8149" max="8198" width="3" customWidth="1"/>
    <col min="8199" max="8199" width="3.140625" customWidth="1"/>
    <col min="8200" max="8200" width="3" customWidth="1"/>
    <col min="8201" max="8201" width="1.7109375" customWidth="1"/>
    <col min="8202" max="8202" width="0.7109375" customWidth="1"/>
    <col min="8404" max="8404" width="3.85546875" customWidth="1"/>
    <col min="8405" max="8454" width="3" customWidth="1"/>
    <col min="8455" max="8455" width="3.140625" customWidth="1"/>
    <col min="8456" max="8456" width="3" customWidth="1"/>
    <col min="8457" max="8457" width="1.7109375" customWidth="1"/>
    <col min="8458" max="8458" width="0.7109375" customWidth="1"/>
    <col min="8660" max="8660" width="3.85546875" customWidth="1"/>
    <col min="8661" max="8710" width="3" customWidth="1"/>
    <col min="8711" max="8711" width="3.140625" customWidth="1"/>
    <col min="8712" max="8712" width="3" customWidth="1"/>
    <col min="8713" max="8713" width="1.7109375" customWidth="1"/>
    <col min="8714" max="8714" width="0.7109375" customWidth="1"/>
    <col min="8916" max="8916" width="3.85546875" customWidth="1"/>
    <col min="8917" max="8966" width="3" customWidth="1"/>
    <col min="8967" max="8967" width="3.140625" customWidth="1"/>
    <col min="8968" max="8968" width="3" customWidth="1"/>
    <col min="8969" max="8969" width="1.7109375" customWidth="1"/>
    <col min="8970" max="8970" width="0.7109375" customWidth="1"/>
    <col min="9172" max="9172" width="3.85546875" customWidth="1"/>
    <col min="9173" max="9222" width="3" customWidth="1"/>
    <col min="9223" max="9223" width="3.140625" customWidth="1"/>
    <col min="9224" max="9224" width="3" customWidth="1"/>
    <col min="9225" max="9225" width="1.7109375" customWidth="1"/>
    <col min="9226" max="9226" width="0.7109375" customWidth="1"/>
    <col min="9428" max="9428" width="3.85546875" customWidth="1"/>
    <col min="9429" max="9478" width="3" customWidth="1"/>
    <col min="9479" max="9479" width="3.140625" customWidth="1"/>
    <col min="9480" max="9480" width="3" customWidth="1"/>
    <col min="9481" max="9481" width="1.7109375" customWidth="1"/>
    <col min="9482" max="9482" width="0.7109375" customWidth="1"/>
    <col min="9684" max="9684" width="3.85546875" customWidth="1"/>
    <col min="9685" max="9734" width="3" customWidth="1"/>
    <col min="9735" max="9735" width="3.140625" customWidth="1"/>
    <col min="9736" max="9736" width="3" customWidth="1"/>
    <col min="9737" max="9737" width="1.7109375" customWidth="1"/>
    <col min="9738" max="9738" width="0.7109375" customWidth="1"/>
    <col min="9940" max="9940" width="3.85546875" customWidth="1"/>
    <col min="9941" max="9990" width="3" customWidth="1"/>
    <col min="9991" max="9991" width="3.140625" customWidth="1"/>
    <col min="9992" max="9992" width="3" customWidth="1"/>
    <col min="9993" max="9993" width="1.7109375" customWidth="1"/>
    <col min="9994" max="9994" width="0.7109375" customWidth="1"/>
    <col min="10196" max="10196" width="3.85546875" customWidth="1"/>
    <col min="10197" max="10246" width="3" customWidth="1"/>
    <col min="10247" max="10247" width="3.140625" customWidth="1"/>
    <col min="10248" max="10248" width="3" customWidth="1"/>
    <col min="10249" max="10249" width="1.7109375" customWidth="1"/>
    <col min="10250" max="10250" width="0.7109375" customWidth="1"/>
    <col min="10452" max="10452" width="3.85546875" customWidth="1"/>
    <col min="10453" max="10502" width="3" customWidth="1"/>
    <col min="10503" max="10503" width="3.140625" customWidth="1"/>
    <col min="10504" max="10504" width="3" customWidth="1"/>
    <col min="10505" max="10505" width="1.7109375" customWidth="1"/>
    <col min="10506" max="10506" width="0.7109375" customWidth="1"/>
    <col min="10708" max="10708" width="3.85546875" customWidth="1"/>
    <col min="10709" max="10758" width="3" customWidth="1"/>
    <col min="10759" max="10759" width="3.140625" customWidth="1"/>
    <col min="10760" max="10760" width="3" customWidth="1"/>
    <col min="10761" max="10761" width="1.7109375" customWidth="1"/>
    <col min="10762" max="10762" width="0.7109375" customWidth="1"/>
    <col min="10964" max="10964" width="3.85546875" customWidth="1"/>
    <col min="10965" max="11014" width="3" customWidth="1"/>
    <col min="11015" max="11015" width="3.140625" customWidth="1"/>
    <col min="11016" max="11016" width="3" customWidth="1"/>
    <col min="11017" max="11017" width="1.7109375" customWidth="1"/>
    <col min="11018" max="11018" width="0.7109375" customWidth="1"/>
    <col min="11220" max="11220" width="3.85546875" customWidth="1"/>
    <col min="11221" max="11270" width="3" customWidth="1"/>
    <col min="11271" max="11271" width="3.140625" customWidth="1"/>
    <col min="11272" max="11272" width="3" customWidth="1"/>
    <col min="11273" max="11273" width="1.7109375" customWidth="1"/>
    <col min="11274" max="11274" width="0.7109375" customWidth="1"/>
    <col min="11476" max="11476" width="3.85546875" customWidth="1"/>
    <col min="11477" max="11526" width="3" customWidth="1"/>
    <col min="11527" max="11527" width="3.140625" customWidth="1"/>
    <col min="11528" max="11528" width="3" customWidth="1"/>
    <col min="11529" max="11529" width="1.7109375" customWidth="1"/>
    <col min="11530" max="11530" width="0.7109375" customWidth="1"/>
    <col min="11732" max="11732" width="3.85546875" customWidth="1"/>
    <col min="11733" max="11782" width="3" customWidth="1"/>
    <col min="11783" max="11783" width="3.140625" customWidth="1"/>
    <col min="11784" max="11784" width="3" customWidth="1"/>
    <col min="11785" max="11785" width="1.7109375" customWidth="1"/>
    <col min="11786" max="11786" width="0.7109375" customWidth="1"/>
    <col min="11988" max="11988" width="3.85546875" customWidth="1"/>
    <col min="11989" max="12038" width="3" customWidth="1"/>
    <col min="12039" max="12039" width="3.140625" customWidth="1"/>
    <col min="12040" max="12040" width="3" customWidth="1"/>
    <col min="12041" max="12041" width="1.7109375" customWidth="1"/>
    <col min="12042" max="12042" width="0.7109375" customWidth="1"/>
    <col min="12244" max="12244" width="3.85546875" customWidth="1"/>
    <col min="12245" max="12294" width="3" customWidth="1"/>
    <col min="12295" max="12295" width="3.140625" customWidth="1"/>
    <col min="12296" max="12296" width="3" customWidth="1"/>
    <col min="12297" max="12297" width="1.7109375" customWidth="1"/>
    <col min="12298" max="12298" width="0.7109375" customWidth="1"/>
    <col min="12500" max="12500" width="3.85546875" customWidth="1"/>
    <col min="12501" max="12550" width="3" customWidth="1"/>
    <col min="12551" max="12551" width="3.140625" customWidth="1"/>
    <col min="12552" max="12552" width="3" customWidth="1"/>
    <col min="12553" max="12553" width="1.7109375" customWidth="1"/>
    <col min="12554" max="12554" width="0.7109375" customWidth="1"/>
    <col min="12756" max="12756" width="3.85546875" customWidth="1"/>
    <col min="12757" max="12806" width="3" customWidth="1"/>
    <col min="12807" max="12807" width="3.140625" customWidth="1"/>
    <col min="12808" max="12808" width="3" customWidth="1"/>
    <col min="12809" max="12809" width="1.7109375" customWidth="1"/>
    <col min="12810" max="12810" width="0.7109375" customWidth="1"/>
    <col min="13012" max="13012" width="3.85546875" customWidth="1"/>
    <col min="13013" max="13062" width="3" customWidth="1"/>
    <col min="13063" max="13063" width="3.140625" customWidth="1"/>
    <col min="13064" max="13064" width="3" customWidth="1"/>
    <col min="13065" max="13065" width="1.7109375" customWidth="1"/>
    <col min="13066" max="13066" width="0.7109375" customWidth="1"/>
    <col min="13268" max="13268" width="3.85546875" customWidth="1"/>
    <col min="13269" max="13318" width="3" customWidth="1"/>
    <col min="13319" max="13319" width="3.140625" customWidth="1"/>
    <col min="13320" max="13320" width="3" customWidth="1"/>
    <col min="13321" max="13321" width="1.7109375" customWidth="1"/>
    <col min="13322" max="13322" width="0.7109375" customWidth="1"/>
    <col min="13524" max="13524" width="3.85546875" customWidth="1"/>
    <col min="13525" max="13574" width="3" customWidth="1"/>
    <col min="13575" max="13575" width="3.140625" customWidth="1"/>
    <col min="13576" max="13576" width="3" customWidth="1"/>
    <col min="13577" max="13577" width="1.7109375" customWidth="1"/>
    <col min="13578" max="13578" width="0.7109375" customWidth="1"/>
    <col min="13780" max="13780" width="3.85546875" customWidth="1"/>
    <col min="13781" max="13830" width="3" customWidth="1"/>
    <col min="13831" max="13831" width="3.140625" customWidth="1"/>
    <col min="13832" max="13832" width="3" customWidth="1"/>
    <col min="13833" max="13833" width="1.7109375" customWidth="1"/>
    <col min="13834" max="13834" width="0.7109375" customWidth="1"/>
    <col min="14036" max="14036" width="3.85546875" customWidth="1"/>
    <col min="14037" max="14086" width="3" customWidth="1"/>
    <col min="14087" max="14087" width="3.140625" customWidth="1"/>
    <col min="14088" max="14088" width="3" customWidth="1"/>
    <col min="14089" max="14089" width="1.7109375" customWidth="1"/>
    <col min="14090" max="14090" width="0.7109375" customWidth="1"/>
    <col min="14292" max="14292" width="3.85546875" customWidth="1"/>
    <col min="14293" max="14342" width="3" customWidth="1"/>
    <col min="14343" max="14343" width="3.140625" customWidth="1"/>
    <col min="14344" max="14344" width="3" customWidth="1"/>
    <col min="14345" max="14345" width="1.7109375" customWidth="1"/>
    <col min="14346" max="14346" width="0.7109375" customWidth="1"/>
    <col min="14548" max="14548" width="3.85546875" customWidth="1"/>
    <col min="14549" max="14598" width="3" customWidth="1"/>
    <col min="14599" max="14599" width="3.140625" customWidth="1"/>
    <col min="14600" max="14600" width="3" customWidth="1"/>
    <col min="14601" max="14601" width="1.7109375" customWidth="1"/>
    <col min="14602" max="14602" width="0.7109375" customWidth="1"/>
    <col min="14804" max="14804" width="3.85546875" customWidth="1"/>
    <col min="14805" max="14854" width="3" customWidth="1"/>
    <col min="14855" max="14855" width="3.140625" customWidth="1"/>
    <col min="14856" max="14856" width="3" customWidth="1"/>
    <col min="14857" max="14857" width="1.7109375" customWidth="1"/>
    <col min="14858" max="14858" width="0.7109375" customWidth="1"/>
    <col min="15060" max="15060" width="3.85546875" customWidth="1"/>
    <col min="15061" max="15110" width="3" customWidth="1"/>
    <col min="15111" max="15111" width="3.140625" customWidth="1"/>
    <col min="15112" max="15112" width="3" customWidth="1"/>
    <col min="15113" max="15113" width="1.7109375" customWidth="1"/>
    <col min="15114" max="15114" width="0.7109375" customWidth="1"/>
    <col min="15316" max="15316" width="3.85546875" customWidth="1"/>
    <col min="15317" max="15366" width="3" customWidth="1"/>
    <col min="15367" max="15367" width="3.140625" customWidth="1"/>
    <col min="15368" max="15368" width="3" customWidth="1"/>
    <col min="15369" max="15369" width="1.7109375" customWidth="1"/>
    <col min="15370" max="15370" width="0.7109375" customWidth="1"/>
    <col min="15572" max="15572" width="3.85546875" customWidth="1"/>
    <col min="15573" max="15622" width="3" customWidth="1"/>
    <col min="15623" max="15623" width="3.140625" customWidth="1"/>
    <col min="15624" max="15624" width="3" customWidth="1"/>
    <col min="15625" max="15625" width="1.7109375" customWidth="1"/>
    <col min="15626" max="15626" width="0.7109375" customWidth="1"/>
    <col min="15828" max="15828" width="3.85546875" customWidth="1"/>
    <col min="15829" max="15878" width="3" customWidth="1"/>
    <col min="15879" max="15879" width="3.140625" customWidth="1"/>
    <col min="15880" max="15880" width="3" customWidth="1"/>
    <col min="15881" max="15881" width="1.7109375" customWidth="1"/>
    <col min="15882" max="15882" width="0.7109375" customWidth="1"/>
    <col min="16084" max="16084" width="3.85546875" customWidth="1"/>
    <col min="16085" max="16134" width="3" customWidth="1"/>
    <col min="16135" max="16135" width="3.140625" customWidth="1"/>
    <col min="16136" max="16136" width="3" customWidth="1"/>
    <col min="16137" max="16137" width="1.7109375" customWidth="1"/>
    <col min="16138" max="16138" width="0.7109375" customWidth="1"/>
  </cols>
  <sheetData>
    <row r="1" spans="1:52" s="1" customFormat="1" ht="18.75" x14ac:dyDescent="0.3">
      <c r="O1" s="2"/>
      <c r="P1" s="280" t="s">
        <v>1</v>
      </c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  <c r="AC1" s="280"/>
      <c r="AD1" s="280"/>
      <c r="AE1" s="280"/>
      <c r="AF1" s="280"/>
      <c r="AG1" s="280"/>
      <c r="AH1" s="280"/>
      <c r="AI1" s="280"/>
      <c r="AJ1" s="280"/>
      <c r="AK1" s="280"/>
      <c r="AL1" s="280"/>
      <c r="AM1" s="28"/>
      <c r="AN1" s="3"/>
      <c r="AO1" s="3"/>
      <c r="AP1" s="3"/>
      <c r="AQ1" s="3"/>
      <c r="AR1" s="3"/>
      <c r="AS1" s="3"/>
      <c r="AT1" s="3"/>
      <c r="AU1" s="3"/>
      <c r="AV1" s="4"/>
      <c r="AW1" s="4"/>
      <c r="AX1" s="4"/>
      <c r="AY1" s="4"/>
      <c r="AZ1" s="4"/>
    </row>
    <row r="2" spans="1:52" s="1" customFormat="1" ht="18.75" x14ac:dyDescent="0.3">
      <c r="O2" s="2"/>
      <c r="P2" s="14"/>
      <c r="Q2" s="281" t="s">
        <v>0</v>
      </c>
      <c r="R2" s="281"/>
      <c r="S2" s="281"/>
      <c r="T2" s="281"/>
      <c r="U2" s="281"/>
      <c r="V2" s="281"/>
      <c r="W2" s="281"/>
      <c r="X2" s="281"/>
      <c r="Y2" s="281"/>
      <c r="Z2" s="281"/>
      <c r="AA2" s="281"/>
      <c r="AB2" s="281"/>
      <c r="AC2" s="281"/>
      <c r="AD2" s="281"/>
      <c r="AE2" s="281"/>
      <c r="AF2" s="281"/>
      <c r="AG2" s="281"/>
      <c r="AH2" s="281"/>
      <c r="AI2" s="281"/>
      <c r="AJ2" s="281"/>
      <c r="AK2" s="281"/>
      <c r="AL2" s="14"/>
      <c r="AM2" s="285"/>
      <c r="AN2" s="285"/>
      <c r="AO2" s="285"/>
      <c r="AP2" s="285"/>
      <c r="AQ2" s="285"/>
      <c r="AR2" s="285"/>
      <c r="AS2" s="285"/>
      <c r="AT2" s="285"/>
      <c r="AU2" s="285"/>
      <c r="AV2" s="5"/>
      <c r="AW2" s="5"/>
      <c r="AX2" s="5"/>
      <c r="AY2" s="5"/>
      <c r="AZ2" s="5"/>
    </row>
    <row r="3" spans="1:52" s="156" customFormat="1" ht="18.75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28"/>
      <c r="Q3" s="28"/>
      <c r="R3" s="155"/>
      <c r="S3" s="28"/>
      <c r="T3" s="28"/>
      <c r="U3" s="28"/>
      <c r="V3" s="28"/>
      <c r="W3" s="155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</row>
    <row r="4" spans="1:52" s="6" customFormat="1" ht="18.75" x14ac:dyDescent="0.3"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8"/>
      <c r="R4" s="28"/>
      <c r="S4" s="28"/>
      <c r="T4" s="28"/>
      <c r="AG4" s="200" t="s">
        <v>233</v>
      </c>
      <c r="AH4" s="200"/>
      <c r="AI4" s="200"/>
      <c r="AJ4" s="200"/>
      <c r="AK4" s="200"/>
      <c r="AL4" s="200"/>
      <c r="AM4" s="200"/>
      <c r="AN4" s="200"/>
      <c r="AO4" s="200"/>
      <c r="AP4" s="200"/>
      <c r="AQ4" s="200"/>
      <c r="AR4" s="200"/>
      <c r="AS4" s="200"/>
      <c r="AT4" s="200"/>
      <c r="AU4" s="200"/>
      <c r="AV4" s="200"/>
      <c r="AW4" s="200"/>
      <c r="AX4" s="200"/>
      <c r="AY4" s="200"/>
    </row>
    <row r="5" spans="1:52" s="6" customFormat="1" ht="18.75" x14ac:dyDescent="0.3"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8"/>
      <c r="R5" s="28"/>
      <c r="S5" s="28"/>
      <c r="T5" s="28"/>
      <c r="AG5" s="28" t="s">
        <v>234</v>
      </c>
      <c r="AJ5" s="28"/>
      <c r="AK5" s="28"/>
      <c r="AL5" s="200"/>
      <c r="AM5" s="200"/>
      <c r="AN5" s="200" t="s">
        <v>103</v>
      </c>
      <c r="AO5" s="200"/>
      <c r="AP5" s="200"/>
      <c r="AQ5" s="200"/>
      <c r="AR5" s="200"/>
      <c r="AS5" s="200"/>
      <c r="AT5" s="200"/>
      <c r="AU5" s="200"/>
      <c r="AV5" s="200"/>
      <c r="AW5" s="200"/>
      <c r="AX5" s="200"/>
      <c r="AY5" s="200"/>
    </row>
    <row r="6" spans="1:52" s="6" customFormat="1" ht="18.75" x14ac:dyDescent="0.3"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AG6" s="20" t="s">
        <v>235</v>
      </c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0"/>
      <c r="AW6" s="200"/>
      <c r="AX6" s="200"/>
      <c r="AY6" s="200"/>
    </row>
    <row r="7" spans="1:52" s="6" customFormat="1" ht="18.75" x14ac:dyDescent="0.3"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AG7" s="285" t="s">
        <v>178</v>
      </c>
      <c r="AH7" s="285"/>
      <c r="AI7" s="285"/>
      <c r="AJ7" s="285"/>
      <c r="AK7" s="285"/>
      <c r="AL7" s="285"/>
      <c r="AM7" s="285"/>
      <c r="AN7" s="285"/>
      <c r="AO7" s="285"/>
      <c r="AP7" s="285"/>
      <c r="AQ7" s="285"/>
      <c r="AR7" s="285"/>
      <c r="AS7" s="285"/>
      <c r="AT7" s="285"/>
      <c r="AU7" s="285"/>
      <c r="AV7" s="285"/>
      <c r="AW7" s="200"/>
      <c r="AX7" s="200"/>
      <c r="AY7" s="200"/>
    </row>
    <row r="8" spans="1:52" s="6" customFormat="1" ht="18.75" x14ac:dyDescent="0.3"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AG8" s="28" t="s">
        <v>190</v>
      </c>
      <c r="AJ8" s="198"/>
      <c r="AK8" s="198"/>
      <c r="AL8" s="28"/>
      <c r="AM8" s="200"/>
      <c r="AN8" s="200"/>
      <c r="AO8" s="200"/>
      <c r="AP8" s="200"/>
      <c r="AQ8" s="200"/>
      <c r="AR8" s="200"/>
      <c r="AS8" s="200"/>
      <c r="AU8" s="200"/>
      <c r="AV8" s="200"/>
      <c r="AW8" s="200"/>
      <c r="AX8" s="27"/>
      <c r="AY8" s="27"/>
    </row>
    <row r="9" spans="1:52" s="6" customFormat="1" ht="18.75" x14ac:dyDescent="0.3">
      <c r="D9" s="200"/>
      <c r="E9" s="200"/>
      <c r="F9" s="200"/>
      <c r="G9" s="200"/>
      <c r="H9" s="200"/>
      <c r="I9" s="200"/>
      <c r="J9" s="200"/>
      <c r="L9" s="200"/>
      <c r="M9" s="200"/>
      <c r="N9" s="200"/>
      <c r="O9" s="27"/>
      <c r="P9" s="28"/>
      <c r="Q9" s="28"/>
      <c r="R9" s="28"/>
      <c r="S9" s="28"/>
      <c r="T9" s="28"/>
      <c r="U9" s="28"/>
      <c r="AJ9" s="198"/>
      <c r="AK9" s="198"/>
      <c r="AL9" s="287"/>
      <c r="AM9" s="287"/>
      <c r="AN9" s="287"/>
      <c r="AO9" s="287"/>
      <c r="AP9" s="287"/>
      <c r="AQ9" s="287"/>
      <c r="AR9" s="287"/>
      <c r="AS9" s="287"/>
      <c r="AV9" s="200"/>
      <c r="AW9" s="200"/>
      <c r="AX9" s="200"/>
      <c r="AY9" s="200"/>
    </row>
    <row r="10" spans="1:52" s="6" customFormat="1" ht="18.75" x14ac:dyDescent="0.3">
      <c r="B10" s="20"/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AJ10" s="198"/>
      <c r="AK10" s="198"/>
      <c r="AM10" s="20"/>
      <c r="AN10" s="20"/>
      <c r="AO10" s="20"/>
      <c r="AP10" s="20"/>
      <c r="AQ10" s="20"/>
      <c r="AR10" s="20"/>
      <c r="AS10" s="288" t="s">
        <v>236</v>
      </c>
      <c r="AT10" s="288"/>
      <c r="AU10" s="288"/>
      <c r="AV10" s="288"/>
      <c r="AW10" s="20"/>
      <c r="AX10" s="20"/>
      <c r="AY10" s="20"/>
    </row>
    <row r="11" spans="1:52" s="6" customFormat="1" ht="18.75" x14ac:dyDescent="0.3">
      <c r="B11" s="20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AG11" s="6" t="s">
        <v>237</v>
      </c>
      <c r="AJ11" s="198"/>
      <c r="AK11" s="284" t="s">
        <v>238</v>
      </c>
      <c r="AL11" s="284"/>
      <c r="AM11" s="284"/>
      <c r="AN11" s="284"/>
      <c r="AO11" s="284"/>
      <c r="AP11" s="284"/>
      <c r="AQ11" s="284"/>
      <c r="AR11" s="284"/>
      <c r="AS11" s="284"/>
      <c r="AT11" s="284"/>
      <c r="AU11" s="284"/>
      <c r="AV11" s="284"/>
      <c r="AW11" s="200"/>
      <c r="AX11" s="200"/>
      <c r="AY11" s="200"/>
    </row>
    <row r="12" spans="1:52" s="6" customFormat="1" ht="18.75" x14ac:dyDescent="0.3">
      <c r="B12" s="20"/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AJ12" s="198"/>
      <c r="AK12" s="199"/>
      <c r="AL12" s="199"/>
      <c r="AM12" s="199"/>
      <c r="AN12" s="199"/>
      <c r="AO12" s="199"/>
      <c r="AP12" s="199"/>
      <c r="AQ12" s="199"/>
      <c r="AR12" s="199"/>
      <c r="AS12" s="199"/>
      <c r="AT12" s="199"/>
      <c r="AU12" s="199"/>
      <c r="AV12" s="199"/>
      <c r="AW12" s="200"/>
      <c r="AX12" s="200"/>
      <c r="AY12" s="200"/>
    </row>
    <row r="13" spans="1:52" s="25" customFormat="1" ht="22.5" x14ac:dyDescent="0.3">
      <c r="A13" s="282" t="s">
        <v>77</v>
      </c>
      <c r="B13" s="282"/>
      <c r="C13" s="282"/>
      <c r="D13" s="282"/>
      <c r="E13" s="282"/>
      <c r="F13" s="282"/>
      <c r="G13" s="282"/>
      <c r="H13" s="282"/>
      <c r="I13" s="282"/>
      <c r="J13" s="282"/>
      <c r="K13" s="282"/>
      <c r="L13" s="282"/>
      <c r="M13" s="282"/>
      <c r="N13" s="282"/>
      <c r="O13" s="282"/>
      <c r="P13" s="282"/>
      <c r="Q13" s="282"/>
      <c r="R13" s="282"/>
      <c r="S13" s="282"/>
      <c r="T13" s="282"/>
      <c r="U13" s="282"/>
      <c r="V13" s="282"/>
      <c r="W13" s="282"/>
      <c r="X13" s="282"/>
      <c r="Y13" s="282"/>
      <c r="Z13" s="282"/>
      <c r="AA13" s="282"/>
      <c r="AB13" s="282"/>
      <c r="AC13" s="282"/>
      <c r="AD13" s="282"/>
      <c r="AE13" s="282"/>
      <c r="AF13" s="282"/>
      <c r="AG13" s="282"/>
      <c r="AH13" s="282"/>
      <c r="AI13" s="282"/>
      <c r="AJ13" s="282"/>
      <c r="AK13" s="282"/>
      <c r="AL13" s="282"/>
      <c r="AM13" s="282"/>
      <c r="AN13" s="282"/>
      <c r="AO13" s="282"/>
      <c r="AP13" s="282"/>
      <c r="AQ13" s="282"/>
      <c r="AR13" s="282"/>
      <c r="AS13" s="282"/>
      <c r="AT13" s="282"/>
      <c r="AU13" s="282"/>
      <c r="AV13" s="282"/>
      <c r="AW13" s="22"/>
      <c r="AX13" s="22"/>
      <c r="AY13" s="22"/>
      <c r="AZ13" s="22"/>
    </row>
    <row r="14" spans="1:52" s="25" customFormat="1" ht="15" customHeight="1" x14ac:dyDescent="0.25">
      <c r="G14" s="1"/>
      <c r="O14" s="2"/>
      <c r="AM14" s="7"/>
      <c r="AN14" s="7"/>
      <c r="AO14" s="8"/>
      <c r="AP14" s="7"/>
      <c r="AQ14" s="7"/>
      <c r="AR14" s="7"/>
      <c r="AS14" s="7"/>
      <c r="AT14" s="9"/>
      <c r="AU14" s="10"/>
    </row>
    <row r="15" spans="1:52" s="25" customFormat="1" ht="15" customHeight="1" x14ac:dyDescent="0.25">
      <c r="A15" s="283" t="s">
        <v>169</v>
      </c>
      <c r="B15" s="283"/>
      <c r="C15" s="283"/>
      <c r="D15" s="283"/>
      <c r="E15" s="283"/>
      <c r="F15" s="283"/>
      <c r="G15" s="283"/>
      <c r="H15" s="283"/>
      <c r="I15" s="283"/>
      <c r="J15" s="283"/>
      <c r="K15" s="283"/>
      <c r="L15" s="283"/>
      <c r="M15" s="283"/>
      <c r="N15" s="283"/>
      <c r="O15" s="283"/>
      <c r="P15" s="283"/>
      <c r="Q15" s="283"/>
      <c r="R15" s="283"/>
      <c r="S15" s="283"/>
      <c r="T15" s="283"/>
      <c r="U15" s="283"/>
      <c r="V15" s="283"/>
      <c r="W15" s="283"/>
      <c r="X15" s="283"/>
      <c r="Y15" s="283"/>
      <c r="Z15" s="283"/>
      <c r="AA15" s="283"/>
      <c r="AB15" s="283"/>
      <c r="AC15" s="283"/>
      <c r="AD15" s="283"/>
      <c r="AE15" s="283"/>
      <c r="AF15" s="283"/>
      <c r="AG15" s="283"/>
      <c r="AH15" s="283"/>
      <c r="AI15" s="283"/>
      <c r="AJ15" s="283"/>
      <c r="AK15" s="283"/>
      <c r="AL15" s="283"/>
      <c r="AM15" s="283"/>
      <c r="AN15" s="283"/>
      <c r="AO15" s="283"/>
      <c r="AP15" s="283"/>
      <c r="AQ15" s="283"/>
      <c r="AR15" s="283"/>
      <c r="AS15" s="283"/>
      <c r="AT15" s="283"/>
      <c r="AU15" s="283"/>
      <c r="AV15" s="283"/>
    </row>
    <row r="16" spans="1:52" s="25" customFormat="1" ht="18.75" x14ac:dyDescent="0.3">
      <c r="D16" s="286" t="s">
        <v>180</v>
      </c>
      <c r="E16" s="286"/>
      <c r="F16" s="286"/>
      <c r="G16" s="286"/>
      <c r="H16" s="286"/>
      <c r="I16" s="286"/>
      <c r="J16" s="286"/>
      <c r="K16" s="286"/>
      <c r="L16" s="286"/>
      <c r="M16" s="286"/>
      <c r="N16" s="286"/>
      <c r="O16" s="286"/>
      <c r="P16" s="286"/>
      <c r="Q16" s="286"/>
      <c r="R16" s="286"/>
      <c r="S16" s="286"/>
      <c r="T16" s="286"/>
      <c r="U16" s="286"/>
      <c r="V16" s="286"/>
      <c r="W16" s="286"/>
      <c r="X16" s="286"/>
      <c r="Y16" s="286"/>
      <c r="Z16" s="286"/>
      <c r="AA16" s="286"/>
      <c r="AB16" s="286"/>
      <c r="AC16" s="286"/>
      <c r="AD16" s="286"/>
      <c r="AE16" s="286"/>
      <c r="AF16" s="286"/>
      <c r="AG16" s="286"/>
      <c r="AH16" s="286"/>
      <c r="AI16" s="286"/>
      <c r="AJ16" s="286"/>
      <c r="AK16" s="286"/>
      <c r="AL16" s="286"/>
      <c r="AM16" s="286"/>
      <c r="AN16" s="286"/>
      <c r="AO16" s="286"/>
      <c r="AP16" s="286"/>
      <c r="AQ16" s="286"/>
      <c r="AR16" s="286"/>
      <c r="AS16" s="286"/>
      <c r="AT16" s="286"/>
      <c r="AU16" s="286"/>
    </row>
    <row r="17" spans="1:52" s="25" customFormat="1" ht="20.25" customHeight="1" x14ac:dyDescent="0.25">
      <c r="A17" s="284" t="s">
        <v>231</v>
      </c>
      <c r="B17" s="284"/>
      <c r="C17" s="284"/>
      <c r="D17" s="284"/>
      <c r="E17" s="284"/>
      <c r="F17" s="284"/>
      <c r="G17" s="284"/>
      <c r="H17" s="284"/>
      <c r="I17" s="284"/>
      <c r="J17" s="284"/>
      <c r="K17" s="284"/>
      <c r="L17" s="284"/>
      <c r="M17" s="284"/>
      <c r="N17" s="284"/>
      <c r="O17" s="284"/>
      <c r="P17" s="284"/>
      <c r="Q17" s="284"/>
      <c r="R17" s="284"/>
      <c r="S17" s="284"/>
      <c r="T17" s="284"/>
      <c r="U17" s="284"/>
      <c r="V17" s="284"/>
      <c r="W17" s="284"/>
      <c r="X17" s="284"/>
      <c r="Y17" s="284"/>
      <c r="Z17" s="284"/>
      <c r="AA17" s="284"/>
      <c r="AB17" s="284"/>
      <c r="AC17" s="284"/>
      <c r="AD17" s="284"/>
      <c r="AE17" s="284"/>
      <c r="AF17" s="284"/>
      <c r="AG17" s="284"/>
      <c r="AH17" s="284"/>
      <c r="AI17" s="284"/>
      <c r="AJ17" s="284"/>
      <c r="AK17" s="284"/>
      <c r="AL17" s="284"/>
      <c r="AM17" s="284"/>
      <c r="AN17" s="284"/>
      <c r="AO17" s="284"/>
      <c r="AP17" s="284"/>
      <c r="AQ17" s="284"/>
      <c r="AR17" s="284"/>
      <c r="AS17" s="284"/>
      <c r="AT17" s="284"/>
      <c r="AU17" s="284"/>
      <c r="AV17" s="284"/>
    </row>
    <row r="18" spans="1:52" s="25" customFormat="1" ht="18.75" x14ac:dyDescent="0.3">
      <c r="G18" s="1"/>
      <c r="O18" s="2"/>
      <c r="AC18" s="21"/>
      <c r="AM18" s="7"/>
      <c r="AN18" s="7"/>
      <c r="AO18" s="8"/>
      <c r="AP18" s="7"/>
      <c r="AQ18" s="7"/>
      <c r="AR18" s="7"/>
      <c r="AS18" s="7"/>
      <c r="AT18" s="9"/>
      <c r="AU18" s="10"/>
    </row>
    <row r="19" spans="1:52" s="25" customFormat="1" ht="18.75" x14ac:dyDescent="0.3">
      <c r="C19" s="23" t="s">
        <v>78</v>
      </c>
      <c r="D19" s="28"/>
      <c r="E19" s="28"/>
      <c r="F19" s="28"/>
      <c r="G19" s="28"/>
      <c r="H19" s="28"/>
      <c r="I19" s="28"/>
      <c r="J19" s="28"/>
      <c r="K19" s="28"/>
      <c r="L19" s="22"/>
      <c r="M19" s="22" t="s">
        <v>83</v>
      </c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167"/>
      <c r="AC19" s="167"/>
      <c r="AD19" s="22"/>
      <c r="AE19" s="22"/>
      <c r="AF19" s="292" t="s">
        <v>173</v>
      </c>
      <c r="AG19" s="292"/>
      <c r="AH19" s="292"/>
      <c r="AI19" s="292"/>
      <c r="AJ19" s="292"/>
      <c r="AK19" s="292"/>
      <c r="AL19" s="292"/>
      <c r="AM19" s="292"/>
      <c r="AN19" s="292"/>
      <c r="AO19" s="292"/>
      <c r="AP19" s="12" t="s">
        <v>79</v>
      </c>
      <c r="AQ19" s="22"/>
      <c r="AR19" s="12"/>
      <c r="AS19" s="22"/>
      <c r="AT19" s="22"/>
      <c r="AU19" s="22"/>
      <c r="AV19" s="22"/>
    </row>
    <row r="20" spans="1:52" s="25" customFormat="1" ht="18.75" x14ac:dyDescent="0.3">
      <c r="D20" s="22"/>
      <c r="E20" s="22"/>
      <c r="F20" s="22"/>
      <c r="G20" s="22"/>
      <c r="H20" s="22"/>
      <c r="I20" s="5"/>
      <c r="J20" s="22"/>
      <c r="K20" s="22"/>
      <c r="L20" s="22"/>
      <c r="M20" s="22"/>
      <c r="N20" s="22"/>
      <c r="O20" s="22"/>
      <c r="P20" s="22"/>
      <c r="Q20" s="3"/>
      <c r="R20" s="3"/>
      <c r="S20" s="3"/>
      <c r="T20" s="3"/>
      <c r="U20" s="22"/>
      <c r="V20" s="22"/>
      <c r="W20" s="22"/>
      <c r="X20" s="22"/>
      <c r="Y20" s="22"/>
      <c r="Z20" s="22"/>
      <c r="AA20" s="12"/>
      <c r="AB20" s="12"/>
      <c r="AC20" s="1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</row>
    <row r="21" spans="1:52" s="25" customFormat="1" ht="18.75" x14ac:dyDescent="0.3">
      <c r="C21" s="23" t="s">
        <v>80</v>
      </c>
      <c r="D21" s="22"/>
      <c r="E21" s="22"/>
      <c r="F21" s="22"/>
      <c r="G21" s="22"/>
      <c r="H21" s="22"/>
      <c r="I21" s="5"/>
      <c r="J21" s="22"/>
      <c r="K21" s="22"/>
      <c r="L21" s="22"/>
      <c r="M21" s="22" t="s">
        <v>84</v>
      </c>
      <c r="N21" s="22"/>
      <c r="O21" s="22"/>
      <c r="P21" s="22"/>
      <c r="Q21" s="3"/>
      <c r="R21" s="3"/>
      <c r="S21" s="3"/>
      <c r="T21" s="3"/>
      <c r="U21" s="22"/>
      <c r="V21" s="22"/>
      <c r="W21" s="22"/>
      <c r="X21" s="22"/>
      <c r="Y21" s="22"/>
      <c r="Z21" s="22"/>
      <c r="AA21" s="12"/>
      <c r="AB21" s="12"/>
      <c r="AC21" s="12"/>
      <c r="AD21" s="22"/>
      <c r="AE21" s="22"/>
      <c r="AF21" s="292" t="s">
        <v>170</v>
      </c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U21" s="292"/>
      <c r="AV21" s="167"/>
      <c r="AW21" s="29"/>
      <c r="AY21" s="29"/>
      <c r="AZ21" s="29"/>
    </row>
    <row r="22" spans="1:52" s="25" customFormat="1" ht="18.75" customHeight="1" x14ac:dyDescent="0.3"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12"/>
      <c r="O22" s="12"/>
      <c r="P22" s="12"/>
      <c r="Q22" s="45"/>
      <c r="R22" s="45"/>
      <c r="S22" s="45"/>
      <c r="T22" s="45"/>
      <c r="U22" s="45"/>
      <c r="V22" s="45"/>
      <c r="W22" s="45"/>
      <c r="X22" s="45"/>
      <c r="Y22" s="45"/>
      <c r="Z22" s="176"/>
      <c r="AA22" s="176"/>
      <c r="AB22" s="176"/>
      <c r="AC22" s="176"/>
      <c r="AD22" s="22"/>
      <c r="AE22" s="22"/>
      <c r="AF22" s="289" t="s">
        <v>225</v>
      </c>
      <c r="AG22" s="289"/>
      <c r="AH22" s="289"/>
      <c r="AI22" s="289"/>
      <c r="AJ22" s="289"/>
      <c r="AK22" s="289"/>
      <c r="AL22" s="289"/>
      <c r="AM22" s="289"/>
      <c r="AN22" s="289"/>
      <c r="AO22" s="289"/>
      <c r="AP22" s="289"/>
      <c r="AQ22" s="289"/>
      <c r="AR22" s="289"/>
      <c r="AS22" s="289"/>
      <c r="AT22" s="289"/>
      <c r="AU22" s="289"/>
      <c r="AV22" s="289"/>
      <c r="AW22" s="10"/>
      <c r="AY22" s="10"/>
      <c r="AZ22" s="10"/>
    </row>
    <row r="23" spans="1:52" s="25" customFormat="1" ht="18.75" x14ac:dyDescent="0.3">
      <c r="C23" s="23" t="s">
        <v>176</v>
      </c>
      <c r="D23" s="23"/>
      <c r="E23" s="24"/>
      <c r="F23" s="24"/>
      <c r="G23" s="24"/>
      <c r="H23" s="22"/>
      <c r="I23" s="45"/>
      <c r="J23" s="22"/>
      <c r="K23" s="22"/>
      <c r="L23" s="12" t="s">
        <v>182</v>
      </c>
      <c r="M23" s="12"/>
      <c r="N23" s="12"/>
      <c r="O23" s="12"/>
      <c r="P23" s="45"/>
      <c r="Q23" s="45"/>
      <c r="R23" s="45"/>
      <c r="S23" s="45"/>
      <c r="T23" s="45"/>
      <c r="U23" s="45"/>
      <c r="V23" s="22"/>
      <c r="W23" s="45"/>
      <c r="X23" s="45"/>
      <c r="Y23" s="45"/>
      <c r="Z23" s="176"/>
      <c r="AA23" s="176"/>
      <c r="AB23" s="176"/>
      <c r="AC23" s="176"/>
      <c r="AD23" s="22"/>
      <c r="AE23" s="22"/>
      <c r="AF23" s="289"/>
      <c r="AG23" s="289"/>
      <c r="AH23" s="289"/>
      <c r="AI23" s="289"/>
      <c r="AJ23" s="289"/>
      <c r="AK23" s="289"/>
      <c r="AL23" s="289"/>
      <c r="AM23" s="289"/>
      <c r="AN23" s="289"/>
      <c r="AO23" s="289"/>
      <c r="AP23" s="289"/>
      <c r="AQ23" s="289"/>
      <c r="AR23" s="289"/>
      <c r="AS23" s="289"/>
      <c r="AT23" s="289"/>
      <c r="AU23" s="289"/>
      <c r="AV23" s="289"/>
      <c r="AW23" s="10"/>
      <c r="AY23" s="10"/>
      <c r="AZ23" s="10"/>
    </row>
    <row r="24" spans="1:52" s="25" customFormat="1" ht="18.75" x14ac:dyDescent="0.3">
      <c r="C24" s="23"/>
      <c r="D24" s="23"/>
      <c r="E24" s="24"/>
      <c r="F24" s="24"/>
      <c r="G24" s="24"/>
      <c r="H24" s="22"/>
      <c r="I24" s="45"/>
      <c r="J24" s="22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22"/>
      <c r="AF24" s="3" t="s">
        <v>171</v>
      </c>
      <c r="AG24" s="3"/>
      <c r="AH24" s="3"/>
      <c r="AI24" s="3"/>
      <c r="AJ24" s="3"/>
      <c r="AK24" s="3"/>
      <c r="AL24" s="3"/>
      <c r="AM24" s="3"/>
      <c r="AN24" s="3"/>
      <c r="AO24" s="3"/>
      <c r="AP24" s="28"/>
      <c r="AQ24" s="28" t="s">
        <v>172</v>
      </c>
      <c r="AR24" s="28"/>
      <c r="AS24" s="28"/>
      <c r="AT24" s="28"/>
      <c r="AU24" s="28"/>
      <c r="AV24" s="28"/>
    </row>
    <row r="25" spans="1:52" s="25" customFormat="1" ht="18.75" x14ac:dyDescent="0.3">
      <c r="C25" s="4" t="s">
        <v>81</v>
      </c>
      <c r="D25" s="4"/>
      <c r="E25" s="4"/>
      <c r="F25" s="4"/>
      <c r="G25" s="4"/>
      <c r="H25" s="4"/>
      <c r="I25" s="12"/>
      <c r="J25" s="22"/>
      <c r="K25" s="22"/>
      <c r="L25" s="285" t="s">
        <v>181</v>
      </c>
      <c r="M25" s="285"/>
      <c r="N25" s="285"/>
      <c r="O25" s="285"/>
      <c r="P25" s="285"/>
      <c r="Q25" s="285"/>
      <c r="R25" s="285"/>
      <c r="S25" s="285"/>
      <c r="T25" s="285"/>
      <c r="U25" s="285"/>
      <c r="V25" s="285"/>
      <c r="W25" s="285"/>
      <c r="X25" s="285"/>
      <c r="Y25" s="285"/>
      <c r="Z25" s="285"/>
      <c r="AA25" s="285"/>
      <c r="AB25" s="285"/>
      <c r="AC25" s="285"/>
      <c r="AD25" s="285"/>
      <c r="AE25" s="285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8"/>
      <c r="AS25" s="158"/>
      <c r="AT25" s="158"/>
      <c r="AU25" s="158"/>
      <c r="AV25" s="158"/>
      <c r="AW25" s="30"/>
      <c r="AY25" s="30"/>
      <c r="AZ25" s="10"/>
    </row>
    <row r="26" spans="1:52" s="25" customFormat="1" ht="18.75" x14ac:dyDescent="0.3">
      <c r="D26" s="22"/>
      <c r="E26" s="22"/>
      <c r="F26" s="22"/>
      <c r="G26" s="22"/>
      <c r="H26" s="22"/>
      <c r="I26" s="22"/>
      <c r="J26" s="22"/>
      <c r="K26" s="2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45"/>
      <c r="AB26" s="22"/>
      <c r="AC26" s="45"/>
      <c r="AD26" s="22"/>
      <c r="AE26" s="22"/>
      <c r="AF26" s="292" t="s">
        <v>174</v>
      </c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292"/>
      <c r="AV26" s="292"/>
      <c r="AW26" s="10"/>
      <c r="AY26" s="10"/>
      <c r="AZ26" s="10"/>
    </row>
    <row r="27" spans="1:52" s="25" customFormat="1" ht="18.75" x14ac:dyDescent="0.3"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12"/>
      <c r="W27" s="12"/>
      <c r="X27" s="12"/>
      <c r="Y27" s="12"/>
      <c r="Z27" s="12"/>
      <c r="AA27" s="12"/>
      <c r="AB27" s="45"/>
      <c r="AC27" s="45"/>
      <c r="AD27" s="22"/>
      <c r="AE27" s="22"/>
      <c r="AF27" s="22" t="s">
        <v>175</v>
      </c>
      <c r="AG27" s="176"/>
      <c r="AH27" s="176"/>
      <c r="AI27" s="22"/>
      <c r="AJ27" s="24"/>
      <c r="AK27" s="24"/>
      <c r="AL27" s="24"/>
      <c r="AM27" s="24"/>
      <c r="AN27" s="22"/>
      <c r="AO27" s="12"/>
      <c r="AP27" s="12"/>
      <c r="AQ27" s="23"/>
      <c r="AR27" s="23"/>
      <c r="AS27" s="23"/>
      <c r="AT27" s="23"/>
      <c r="AU27" s="12"/>
      <c r="AV27" s="12"/>
      <c r="AW27" s="10"/>
      <c r="AY27" s="10"/>
      <c r="AZ27" s="10"/>
    </row>
    <row r="28" spans="1:52" s="25" customFormat="1" ht="18.75" customHeight="1" x14ac:dyDescent="0.3">
      <c r="C28" s="5" t="s">
        <v>82</v>
      </c>
      <c r="D28" s="22"/>
      <c r="E28" s="22"/>
      <c r="F28" s="22"/>
      <c r="G28" s="22"/>
      <c r="H28" s="22"/>
      <c r="I28" s="22"/>
      <c r="J28" s="22"/>
      <c r="K28" s="22"/>
      <c r="L28" s="291" t="s">
        <v>180</v>
      </c>
      <c r="M28" s="291"/>
      <c r="N28" s="291"/>
      <c r="O28" s="291"/>
      <c r="P28" s="291"/>
      <c r="Q28" s="291"/>
      <c r="R28" s="291"/>
      <c r="S28" s="291"/>
      <c r="T28" s="291"/>
      <c r="U28" s="291"/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4" t="s">
        <v>95</v>
      </c>
      <c r="AG28" s="176"/>
      <c r="AH28" s="176"/>
      <c r="AI28" s="23"/>
      <c r="AJ28" s="23"/>
      <c r="AK28" s="23"/>
      <c r="AL28" s="23"/>
      <c r="AM28" s="23"/>
      <c r="AN28" s="31" t="s">
        <v>104</v>
      </c>
      <c r="AO28" s="23"/>
      <c r="AP28" s="176"/>
      <c r="AQ28" s="23"/>
      <c r="AR28" s="23"/>
      <c r="AS28" s="23"/>
      <c r="AT28" s="23"/>
      <c r="AU28" s="12"/>
      <c r="AV28" s="12"/>
      <c r="AW28" s="10"/>
      <c r="AY28" s="10"/>
      <c r="AZ28" s="10"/>
    </row>
    <row r="29" spans="1:52" s="25" customFormat="1" ht="18.75" customHeight="1" x14ac:dyDescent="0.3">
      <c r="D29" s="22"/>
      <c r="E29" s="22"/>
      <c r="F29" s="22"/>
      <c r="G29" s="22"/>
      <c r="H29" s="12"/>
      <c r="I29" s="12"/>
      <c r="J29" s="22"/>
      <c r="K29" s="22"/>
      <c r="L29" s="291"/>
      <c r="M29" s="291"/>
      <c r="N29" s="291"/>
      <c r="O29" s="291"/>
      <c r="P29" s="291"/>
      <c r="Q29" s="291"/>
      <c r="R29" s="291"/>
      <c r="S29" s="291"/>
      <c r="T29" s="291"/>
      <c r="U29" s="291"/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76"/>
      <c r="AS29" s="23"/>
      <c r="AT29" s="23"/>
      <c r="AU29" s="12"/>
      <c r="AV29" s="12"/>
      <c r="AW29" s="10"/>
      <c r="AY29" s="10"/>
      <c r="AZ29" s="10"/>
    </row>
    <row r="30" spans="1:52" s="25" customFormat="1" ht="18.75" customHeight="1" x14ac:dyDescent="0.3">
      <c r="D30" s="22"/>
      <c r="E30" s="22"/>
      <c r="F30" s="22"/>
      <c r="G30" s="22"/>
      <c r="H30" s="22"/>
      <c r="I30" s="22"/>
      <c r="J30" s="22"/>
      <c r="K30" s="12"/>
      <c r="L30" s="291"/>
      <c r="M30" s="291"/>
      <c r="N30" s="291"/>
      <c r="O30" s="291"/>
      <c r="P30" s="291"/>
      <c r="Q30" s="291"/>
      <c r="R30" s="291"/>
      <c r="S30" s="291"/>
      <c r="T30" s="291"/>
      <c r="U30" s="291"/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0" t="s">
        <v>94</v>
      </c>
      <c r="AG30" s="290"/>
      <c r="AH30" s="290"/>
      <c r="AI30" s="290"/>
      <c r="AJ30" s="290"/>
      <c r="AK30" s="290"/>
      <c r="AL30" s="290"/>
      <c r="AM30" s="290"/>
      <c r="AN30" s="290"/>
      <c r="AO30" s="290"/>
      <c r="AP30" s="290"/>
      <c r="AQ30" s="290"/>
      <c r="AR30" s="290"/>
      <c r="AS30" s="290"/>
      <c r="AT30" s="290"/>
      <c r="AU30" s="290"/>
      <c r="AV30" s="290"/>
      <c r="AW30" s="8"/>
      <c r="AX30" s="8"/>
      <c r="AY30" s="8"/>
      <c r="AZ30" s="8"/>
    </row>
    <row r="31" spans="1:52" s="25" customFormat="1" ht="18.75" customHeight="1" x14ac:dyDescent="0.3">
      <c r="D31" s="22"/>
      <c r="E31" s="22"/>
      <c r="F31" s="22"/>
      <c r="G31" s="22"/>
      <c r="H31" s="22"/>
      <c r="I31" s="22"/>
      <c r="J31" s="22"/>
      <c r="K31" s="22"/>
      <c r="L31" s="291"/>
      <c r="M31" s="291"/>
      <c r="N31" s="291"/>
      <c r="O31" s="291"/>
      <c r="P31" s="291"/>
      <c r="Q31" s="291"/>
      <c r="R31" s="291"/>
      <c r="S31" s="291"/>
      <c r="T31" s="291"/>
      <c r="U31" s="291"/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0"/>
      <c r="AG31" s="290"/>
      <c r="AH31" s="290"/>
      <c r="AI31" s="290"/>
      <c r="AJ31" s="290"/>
      <c r="AK31" s="290"/>
      <c r="AL31" s="290"/>
      <c r="AM31" s="290"/>
      <c r="AN31" s="290"/>
      <c r="AO31" s="290"/>
      <c r="AP31" s="290"/>
      <c r="AQ31" s="290"/>
      <c r="AR31" s="290"/>
      <c r="AS31" s="290"/>
      <c r="AT31" s="290"/>
      <c r="AU31" s="290"/>
      <c r="AV31" s="290"/>
    </row>
    <row r="35" spans="3:46" ht="18.75" x14ac:dyDescent="0.3"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289"/>
      <c r="AD35" s="289"/>
      <c r="AE35" s="289"/>
      <c r="AF35" s="289"/>
      <c r="AG35" s="289"/>
      <c r="AH35" s="289"/>
      <c r="AI35" s="289"/>
      <c r="AJ35" s="289"/>
      <c r="AK35" s="289"/>
      <c r="AL35" s="289"/>
      <c r="AM35" s="289"/>
      <c r="AN35" s="289"/>
      <c r="AO35" s="289"/>
      <c r="AP35" s="289"/>
      <c r="AQ35" s="289"/>
      <c r="AR35" s="289"/>
      <c r="AS35" s="289"/>
      <c r="AT35" s="289"/>
    </row>
    <row r="36" spans="3:46" ht="18.75" x14ac:dyDescent="0.3">
      <c r="C36" s="23"/>
      <c r="D36" s="23"/>
      <c r="E36" s="24"/>
      <c r="F36" s="24"/>
      <c r="G36" s="24"/>
      <c r="H36" s="25"/>
      <c r="I36" s="11"/>
      <c r="J36" s="12"/>
      <c r="K36" s="11"/>
      <c r="L36" s="11"/>
      <c r="M36" s="10"/>
      <c r="N36" s="10"/>
      <c r="O36" s="10"/>
      <c r="P36" s="10"/>
      <c r="Q36" s="11"/>
      <c r="R36" s="11"/>
      <c r="S36" s="11"/>
      <c r="T36" s="11"/>
      <c r="U36" s="11"/>
      <c r="V36" s="11"/>
      <c r="W36" s="11"/>
      <c r="X36" s="11"/>
      <c r="Y36" s="11"/>
      <c r="Z36" s="8"/>
      <c r="AA36" s="8"/>
      <c r="AB36" s="8"/>
      <c r="AC36" s="289"/>
      <c r="AD36" s="289"/>
      <c r="AE36" s="289"/>
      <c r="AF36" s="289"/>
      <c r="AG36" s="289"/>
      <c r="AH36" s="289"/>
      <c r="AI36" s="289"/>
      <c r="AJ36" s="289"/>
      <c r="AK36" s="289"/>
      <c r="AL36" s="289"/>
      <c r="AM36" s="289"/>
      <c r="AN36" s="289"/>
      <c r="AO36" s="289"/>
      <c r="AP36" s="289"/>
      <c r="AQ36" s="289"/>
      <c r="AR36" s="289"/>
      <c r="AS36" s="289"/>
      <c r="AT36" s="289"/>
    </row>
    <row r="37" spans="3:46" ht="18.75" x14ac:dyDescent="0.3">
      <c r="C37" s="23"/>
      <c r="D37" s="23"/>
      <c r="E37" s="24"/>
      <c r="F37" s="24"/>
      <c r="G37" s="24"/>
      <c r="H37" s="25"/>
      <c r="I37" s="11"/>
      <c r="J37" s="12"/>
      <c r="K37" s="11"/>
      <c r="L37" s="11"/>
      <c r="M37" s="10"/>
      <c r="N37" s="10"/>
      <c r="O37" s="10"/>
      <c r="P37" s="10"/>
      <c r="Q37" s="11"/>
      <c r="R37" s="11"/>
      <c r="S37" s="11"/>
      <c r="T37" s="11"/>
      <c r="U37" s="11"/>
      <c r="V37" s="11"/>
      <c r="W37" s="11"/>
      <c r="X37" s="11"/>
      <c r="Y37" s="11"/>
      <c r="Z37" s="8"/>
      <c r="AA37" s="8"/>
      <c r="AB37" s="8"/>
      <c r="AC37" s="289"/>
      <c r="AD37" s="289"/>
      <c r="AE37" s="289"/>
      <c r="AF37" s="289"/>
      <c r="AG37" s="289"/>
      <c r="AH37" s="289"/>
      <c r="AI37" s="289"/>
      <c r="AJ37" s="289"/>
      <c r="AK37" s="289"/>
      <c r="AL37" s="289"/>
      <c r="AM37" s="289"/>
      <c r="AN37" s="289"/>
      <c r="AO37" s="289"/>
      <c r="AP37" s="289"/>
      <c r="AQ37" s="289"/>
      <c r="AR37" s="289"/>
      <c r="AS37" s="289"/>
      <c r="AT37" s="289"/>
    </row>
    <row r="38" spans="3:46" ht="18.75" x14ac:dyDescent="0.3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</row>
    <row r="39" spans="3:46" ht="18.75" x14ac:dyDescent="0.3">
      <c r="C39" s="25"/>
      <c r="D39" s="25"/>
      <c r="E39" s="25"/>
      <c r="F39" s="25"/>
      <c r="G39" s="25"/>
      <c r="H39" s="25"/>
      <c r="I39" s="25"/>
      <c r="J39" s="12"/>
      <c r="K39" s="12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1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</row>
    <row r="40" spans="3:46" ht="18.75" x14ac:dyDescent="0.3">
      <c r="C40" s="25"/>
      <c r="D40" s="25"/>
      <c r="E40" s="25"/>
      <c r="F40" s="25"/>
      <c r="G40" s="25"/>
      <c r="H40" s="25"/>
      <c r="I40" s="25"/>
      <c r="J40" s="12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1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</row>
    <row r="41" spans="3:46" ht="18.75" x14ac:dyDescent="0.3"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</row>
    <row r="42" spans="3:46" ht="18.75" x14ac:dyDescent="0.3">
      <c r="C42" s="22"/>
      <c r="D42" s="22"/>
      <c r="E42" s="22"/>
      <c r="F42" s="22"/>
      <c r="G42" s="22"/>
      <c r="H42" s="2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</row>
    <row r="43" spans="3:46" ht="18.75" x14ac:dyDescent="0.3">
      <c r="C43" s="22"/>
      <c r="D43" s="22"/>
      <c r="E43" s="22"/>
      <c r="F43" s="22"/>
      <c r="G43" s="22"/>
      <c r="H43" s="22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</row>
    <row r="44" spans="3:46" ht="18.75" x14ac:dyDescent="0.3">
      <c r="C44" s="25"/>
      <c r="D44" s="25"/>
      <c r="E44" s="25"/>
      <c r="F44" s="25"/>
      <c r="G44" s="25"/>
      <c r="H44" s="25"/>
      <c r="I44" s="22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13"/>
      <c r="X44" s="14"/>
      <c r="Y44" s="14"/>
      <c r="Z44" s="14"/>
      <c r="AA44" s="15"/>
      <c r="AB44" s="10"/>
      <c r="AC44" s="25"/>
      <c r="AD44" s="25"/>
      <c r="AE44" s="10"/>
      <c r="AF44" s="10"/>
      <c r="AG44" s="12"/>
      <c r="AH44" s="25"/>
      <c r="AI44" s="10"/>
      <c r="AJ44" s="10"/>
      <c r="AK44" s="10"/>
      <c r="AL44" s="10"/>
      <c r="AM44" s="10"/>
      <c r="AN44" s="10"/>
      <c r="AO44" s="10"/>
      <c r="AP44" s="10"/>
      <c r="AQ44" s="10"/>
      <c r="AR44" s="11"/>
      <c r="AS44" s="11"/>
      <c r="AT44" s="11"/>
    </row>
  </sheetData>
  <mergeCells count="20">
    <mergeCell ref="AC35:AT37"/>
    <mergeCell ref="AF30:AV31"/>
    <mergeCell ref="L28:AE29"/>
    <mergeCell ref="L30:AE31"/>
    <mergeCell ref="AF19:AO19"/>
    <mergeCell ref="AF26:AV26"/>
    <mergeCell ref="AF21:AU21"/>
    <mergeCell ref="AF22:AV23"/>
    <mergeCell ref="L25:AE25"/>
    <mergeCell ref="P1:AL1"/>
    <mergeCell ref="Q2:AK2"/>
    <mergeCell ref="A13:AV13"/>
    <mergeCell ref="A15:AV15"/>
    <mergeCell ref="A17:AV17"/>
    <mergeCell ref="AM2:AU2"/>
    <mergeCell ref="D16:AU16"/>
    <mergeCell ref="AK11:AV11"/>
    <mergeCell ref="AG7:AV7"/>
    <mergeCell ref="AL9:AS9"/>
    <mergeCell ref="AS10:AV10"/>
  </mergeCells>
  <printOptions horizontalCentered="1"/>
  <pageMargins left="0.59055118110236227" right="0.39370078740157483" top="0.78740157480314965" bottom="0.39370078740157483" header="0.31496062992125984" footer="0.31496062992125984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1"/>
  <sheetViews>
    <sheetView view="pageBreakPreview" zoomScale="130" zoomScaleNormal="100" zoomScaleSheetLayoutView="130" workbookViewId="0">
      <selection activeCell="I21" sqref="I21:K21"/>
    </sheetView>
  </sheetViews>
  <sheetFormatPr defaultRowHeight="15" x14ac:dyDescent="0.25"/>
  <cols>
    <col min="1" max="1" width="6.5703125" customWidth="1"/>
    <col min="2" max="53" width="2.5703125" customWidth="1"/>
  </cols>
  <sheetData>
    <row r="1" spans="1:53" ht="15.75" x14ac:dyDescent="0.25">
      <c r="A1" s="314" t="s">
        <v>52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  <c r="AC1" s="314"/>
      <c r="AD1" s="314"/>
      <c r="AE1" s="314"/>
      <c r="AF1" s="314"/>
      <c r="AG1" s="314"/>
      <c r="AH1" s="314"/>
      <c r="AI1" s="314"/>
      <c r="AJ1" s="314"/>
      <c r="AK1" s="314"/>
      <c r="AL1" s="314"/>
      <c r="AM1" s="314"/>
      <c r="AN1" s="314"/>
      <c r="AO1" s="314"/>
      <c r="AP1" s="314"/>
      <c r="AQ1" s="314"/>
      <c r="AR1" s="314"/>
      <c r="AS1" s="314"/>
      <c r="AT1" s="314"/>
      <c r="AU1" s="314"/>
      <c r="AV1" s="314"/>
      <c r="AW1" s="314"/>
      <c r="AX1" s="314"/>
      <c r="AY1" s="314"/>
      <c r="AZ1" s="314"/>
      <c r="BA1" s="314"/>
    </row>
    <row r="3" spans="1:53" ht="25.5" customHeight="1" x14ac:dyDescent="0.25">
      <c r="A3" s="337" t="s">
        <v>9</v>
      </c>
      <c r="B3" s="313" t="s">
        <v>41</v>
      </c>
      <c r="C3" s="313"/>
      <c r="D3" s="313"/>
      <c r="E3" s="313"/>
      <c r="F3" s="313" t="s">
        <v>42</v>
      </c>
      <c r="G3" s="313"/>
      <c r="H3" s="313"/>
      <c r="I3" s="313"/>
      <c r="J3" s="313"/>
      <c r="K3" s="313" t="s">
        <v>43</v>
      </c>
      <c r="L3" s="313"/>
      <c r="M3" s="313"/>
      <c r="N3" s="313"/>
      <c r="O3" s="338" t="s">
        <v>44</v>
      </c>
      <c r="P3" s="339"/>
      <c r="Q3" s="339"/>
      <c r="R3" s="339"/>
      <c r="S3" s="338" t="s">
        <v>45</v>
      </c>
      <c r="T3" s="339"/>
      <c r="U3" s="339"/>
      <c r="V3" s="339"/>
      <c r="W3" s="340"/>
      <c r="X3" s="313" t="s">
        <v>46</v>
      </c>
      <c r="Y3" s="313"/>
      <c r="Z3" s="313"/>
      <c r="AA3" s="313"/>
      <c r="AB3" s="313" t="s">
        <v>47</v>
      </c>
      <c r="AC3" s="313"/>
      <c r="AD3" s="313"/>
      <c r="AE3" s="313"/>
      <c r="AF3" s="313" t="s">
        <v>48</v>
      </c>
      <c r="AG3" s="313"/>
      <c r="AH3" s="313"/>
      <c r="AI3" s="313"/>
      <c r="AJ3" s="313" t="s">
        <v>49</v>
      </c>
      <c r="AK3" s="313"/>
      <c r="AL3" s="313"/>
      <c r="AM3" s="313"/>
      <c r="AN3" s="313"/>
      <c r="AO3" s="313" t="s">
        <v>50</v>
      </c>
      <c r="AP3" s="313"/>
      <c r="AQ3" s="313"/>
      <c r="AR3" s="313"/>
      <c r="AS3" s="313" t="s">
        <v>51</v>
      </c>
      <c r="AT3" s="313"/>
      <c r="AU3" s="313"/>
      <c r="AV3" s="313"/>
      <c r="AW3" s="313"/>
      <c r="AX3" s="313" t="s">
        <v>40</v>
      </c>
      <c r="AY3" s="313"/>
      <c r="AZ3" s="313"/>
      <c r="BA3" s="313"/>
    </row>
    <row r="4" spans="1:53" ht="25.5" customHeight="1" x14ac:dyDescent="0.25">
      <c r="A4" s="337"/>
      <c r="B4" s="26">
        <v>1</v>
      </c>
      <c r="C4" s="26">
        <v>2</v>
      </c>
      <c r="D4" s="26">
        <v>3</v>
      </c>
      <c r="E4" s="26">
        <v>4</v>
      </c>
      <c r="F4" s="26">
        <v>5</v>
      </c>
      <c r="G4" s="26">
        <v>6</v>
      </c>
      <c r="H4" s="26">
        <v>7</v>
      </c>
      <c r="I4" s="26">
        <v>8</v>
      </c>
      <c r="J4" s="26">
        <v>9</v>
      </c>
      <c r="K4" s="26">
        <v>10</v>
      </c>
      <c r="L4" s="26">
        <v>11</v>
      </c>
      <c r="M4" s="26">
        <v>12</v>
      </c>
      <c r="N4" s="26">
        <v>13</v>
      </c>
      <c r="O4" s="26">
        <v>14</v>
      </c>
      <c r="P4" s="26">
        <v>15</v>
      </c>
      <c r="Q4" s="26">
        <v>16</v>
      </c>
      <c r="R4" s="26">
        <v>17</v>
      </c>
      <c r="S4" s="26">
        <v>18</v>
      </c>
      <c r="T4" s="26">
        <v>19</v>
      </c>
      <c r="U4" s="26">
        <v>20</v>
      </c>
      <c r="V4" s="26">
        <v>21</v>
      </c>
      <c r="W4" s="26">
        <v>22</v>
      </c>
      <c r="X4" s="26">
        <v>23</v>
      </c>
      <c r="Y4" s="26">
        <v>24</v>
      </c>
      <c r="Z4" s="26">
        <v>25</v>
      </c>
      <c r="AA4" s="26">
        <v>26</v>
      </c>
      <c r="AB4" s="26">
        <v>27</v>
      </c>
      <c r="AC4" s="26">
        <v>28</v>
      </c>
      <c r="AD4" s="26">
        <v>29</v>
      </c>
      <c r="AE4" s="26">
        <v>30</v>
      </c>
      <c r="AF4" s="26">
        <v>31</v>
      </c>
      <c r="AG4" s="26">
        <v>32</v>
      </c>
      <c r="AH4" s="26">
        <v>33</v>
      </c>
      <c r="AI4" s="26">
        <v>34</v>
      </c>
      <c r="AJ4" s="26">
        <v>35</v>
      </c>
      <c r="AK4" s="26">
        <v>36</v>
      </c>
      <c r="AL4" s="26">
        <v>37</v>
      </c>
      <c r="AM4" s="26">
        <v>38</v>
      </c>
      <c r="AN4" s="26">
        <v>39</v>
      </c>
      <c r="AO4" s="26">
        <v>40</v>
      </c>
      <c r="AP4" s="26">
        <v>41</v>
      </c>
      <c r="AQ4" s="26">
        <v>42</v>
      </c>
      <c r="AR4" s="26">
        <v>43</v>
      </c>
      <c r="AS4" s="26">
        <v>44</v>
      </c>
      <c r="AT4" s="26">
        <v>45</v>
      </c>
      <c r="AU4" s="26">
        <v>46</v>
      </c>
      <c r="AV4" s="26">
        <v>47</v>
      </c>
      <c r="AW4" s="26">
        <v>48</v>
      </c>
      <c r="AX4" s="26">
        <v>49</v>
      </c>
      <c r="AY4" s="26">
        <v>50</v>
      </c>
      <c r="AZ4" s="26">
        <v>51</v>
      </c>
      <c r="BA4" s="26">
        <v>52</v>
      </c>
    </row>
    <row r="5" spans="1:53" ht="18.75" customHeight="1" x14ac:dyDescent="0.25">
      <c r="A5" s="355">
        <v>1</v>
      </c>
      <c r="B5" s="49"/>
      <c r="C5" s="49"/>
      <c r="D5" s="49"/>
      <c r="E5" s="49"/>
      <c r="F5" s="49"/>
      <c r="G5" s="49"/>
      <c r="H5" s="49"/>
      <c r="I5" s="49"/>
      <c r="J5" s="49" t="s">
        <v>74</v>
      </c>
      <c r="K5" s="49"/>
      <c r="L5" s="49" t="s">
        <v>75</v>
      </c>
      <c r="M5" s="49"/>
      <c r="N5" s="19" t="s">
        <v>72</v>
      </c>
      <c r="O5" s="32"/>
      <c r="P5" s="32"/>
      <c r="Q5" s="32"/>
      <c r="R5" s="19" t="s">
        <v>108</v>
      </c>
      <c r="S5" s="32" t="s">
        <v>108</v>
      </c>
      <c r="T5" s="32"/>
      <c r="U5" s="32"/>
      <c r="V5" s="32"/>
      <c r="W5" s="32"/>
      <c r="X5" s="32"/>
      <c r="Y5" s="32"/>
      <c r="Z5" s="32"/>
      <c r="AA5" s="32"/>
      <c r="AB5" s="32"/>
      <c r="AC5" s="32"/>
      <c r="AD5" s="19"/>
      <c r="AE5" s="19" t="s">
        <v>72</v>
      </c>
      <c r="AF5" s="19"/>
      <c r="AG5" s="19" t="s">
        <v>74</v>
      </c>
      <c r="AH5" s="19"/>
      <c r="AI5" s="32"/>
      <c r="AJ5" s="32"/>
      <c r="AK5" s="19" t="s">
        <v>75</v>
      </c>
      <c r="AL5" s="19"/>
      <c r="AM5" s="32"/>
      <c r="AN5" s="19" t="s">
        <v>63</v>
      </c>
      <c r="AO5" s="19" t="s">
        <v>63</v>
      </c>
      <c r="AP5" s="19" t="s">
        <v>63</v>
      </c>
      <c r="AQ5" s="19" t="s">
        <v>63</v>
      </c>
      <c r="AS5" s="32"/>
      <c r="AT5" s="32"/>
      <c r="AU5" s="32"/>
      <c r="AV5" s="32"/>
      <c r="AW5" s="32"/>
      <c r="AX5" s="32"/>
      <c r="AY5" s="32"/>
      <c r="AZ5" s="32"/>
      <c r="BA5" s="32"/>
    </row>
    <row r="6" spans="1:53" ht="18.75" customHeight="1" x14ac:dyDescent="0.25">
      <c r="A6" s="356"/>
      <c r="B6" s="293"/>
      <c r="C6" s="294"/>
      <c r="D6" s="294"/>
      <c r="E6" s="294"/>
      <c r="F6" s="294"/>
      <c r="G6" s="294"/>
      <c r="H6" s="294"/>
      <c r="I6" s="294"/>
      <c r="J6" s="294"/>
      <c r="K6" s="294"/>
      <c r="L6" s="294"/>
      <c r="M6" s="294"/>
      <c r="N6" s="294"/>
      <c r="O6" s="294"/>
      <c r="P6" s="294"/>
      <c r="Q6" s="294"/>
      <c r="R6" s="294"/>
      <c r="S6" s="294"/>
      <c r="T6" s="294"/>
      <c r="U6" s="294"/>
      <c r="V6" s="294"/>
      <c r="W6" s="294"/>
      <c r="X6" s="294"/>
      <c r="Y6" s="294"/>
      <c r="Z6" s="294"/>
      <c r="AA6" s="294"/>
      <c r="AB6" s="294"/>
      <c r="AC6" s="294"/>
      <c r="AD6" s="294"/>
      <c r="AE6" s="294"/>
      <c r="AF6" s="294"/>
      <c r="AG6" s="294"/>
      <c r="AH6" s="294"/>
      <c r="AI6" s="294"/>
      <c r="AJ6" s="294"/>
      <c r="AK6" s="294"/>
      <c r="AL6" s="294"/>
      <c r="AM6" s="294"/>
      <c r="AN6" s="294"/>
      <c r="AO6" s="294"/>
      <c r="AP6" s="294"/>
      <c r="AQ6" s="294"/>
      <c r="AR6" s="294"/>
      <c r="AS6" s="294"/>
      <c r="AT6" s="294"/>
      <c r="AU6" s="294"/>
      <c r="AV6" s="294"/>
      <c r="AW6" s="294"/>
      <c r="AX6" s="294"/>
      <c r="AY6" s="294"/>
      <c r="AZ6" s="294"/>
      <c r="BA6" s="295"/>
    </row>
    <row r="7" spans="1:53" ht="18.75" customHeight="1" x14ac:dyDescent="0.25">
      <c r="A7" s="357">
        <v>2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19" t="s">
        <v>72</v>
      </c>
      <c r="M7" s="48"/>
      <c r="N7" s="19" t="s">
        <v>74</v>
      </c>
      <c r="O7" s="48"/>
      <c r="P7" s="48"/>
      <c r="Q7" s="19" t="s">
        <v>75</v>
      </c>
      <c r="R7" s="48"/>
      <c r="S7" s="19"/>
      <c r="T7" s="19" t="s">
        <v>63</v>
      </c>
      <c r="U7" s="19" t="s">
        <v>63</v>
      </c>
      <c r="W7" s="19" t="s">
        <v>69</v>
      </c>
      <c r="X7" s="19" t="s">
        <v>69</v>
      </c>
      <c r="Y7" s="19" t="s">
        <v>69</v>
      </c>
      <c r="Z7" s="19" t="s">
        <v>69</v>
      </c>
      <c r="AA7" s="19"/>
      <c r="AB7" s="19"/>
      <c r="AC7" s="19"/>
      <c r="AD7" s="19" t="s">
        <v>75</v>
      </c>
      <c r="AE7" s="19" t="s">
        <v>74</v>
      </c>
      <c r="AF7" s="19"/>
      <c r="AG7" s="19"/>
      <c r="AH7" s="19" t="s">
        <v>70</v>
      </c>
      <c r="AI7" s="19" t="s">
        <v>70</v>
      </c>
      <c r="AJ7" s="19" t="s">
        <v>70</v>
      </c>
      <c r="AK7" s="19" t="s">
        <v>70</v>
      </c>
      <c r="AL7" s="19" t="s">
        <v>70</v>
      </c>
      <c r="AM7" s="19" t="s">
        <v>70</v>
      </c>
      <c r="AN7" s="19" t="s">
        <v>4</v>
      </c>
      <c r="AO7" s="19" t="s">
        <v>4</v>
      </c>
      <c r="AP7" s="19" t="s">
        <v>4</v>
      </c>
      <c r="AQ7" s="293"/>
      <c r="AR7" s="294"/>
      <c r="AS7" s="294"/>
      <c r="AT7" s="294"/>
      <c r="AU7" s="294"/>
      <c r="AV7" s="294"/>
      <c r="AW7" s="294"/>
      <c r="AX7" s="294"/>
      <c r="AY7" s="294"/>
      <c r="AZ7" s="294"/>
      <c r="BA7" s="294"/>
    </row>
    <row r="8" spans="1:53" ht="18.75" customHeight="1" x14ac:dyDescent="0.25">
      <c r="A8" s="357"/>
      <c r="B8" s="293"/>
      <c r="C8" s="294"/>
      <c r="D8" s="294"/>
      <c r="E8" s="294"/>
      <c r="F8" s="294"/>
      <c r="G8" s="294"/>
      <c r="H8" s="294"/>
      <c r="I8" s="294"/>
      <c r="J8" s="294"/>
      <c r="K8" s="294"/>
      <c r="L8" s="294"/>
      <c r="M8" s="294"/>
      <c r="N8" s="294"/>
      <c r="O8" s="294"/>
      <c r="P8" s="294"/>
      <c r="Q8" s="294"/>
      <c r="R8" s="294"/>
      <c r="S8" s="294"/>
      <c r="T8" s="294"/>
      <c r="U8" s="294"/>
      <c r="V8" s="294"/>
      <c r="W8" s="294"/>
      <c r="X8" s="294"/>
      <c r="Y8" s="294"/>
      <c r="Z8" s="294"/>
      <c r="AA8" s="294"/>
      <c r="AB8" s="294"/>
      <c r="AC8" s="294"/>
      <c r="AD8" s="294"/>
      <c r="AE8" s="294"/>
      <c r="AF8" s="294"/>
      <c r="AG8" s="294"/>
      <c r="AH8" s="294"/>
      <c r="AI8" s="294"/>
      <c r="AJ8" s="294"/>
      <c r="AK8" s="294"/>
      <c r="AL8" s="294"/>
      <c r="AM8" s="294"/>
      <c r="AN8" s="294"/>
      <c r="AO8" s="294"/>
      <c r="AP8" s="294"/>
      <c r="AQ8" s="294"/>
      <c r="AR8" s="294"/>
      <c r="AS8" s="294"/>
      <c r="AT8" s="294"/>
      <c r="AU8" s="294"/>
      <c r="AV8" s="294"/>
      <c r="AW8" s="294"/>
      <c r="AX8" s="294"/>
      <c r="AY8" s="294"/>
      <c r="AZ8" s="294"/>
      <c r="BA8" s="295"/>
    </row>
    <row r="10" spans="1:53" ht="15.75" x14ac:dyDescent="0.25">
      <c r="A10" s="33" t="s">
        <v>5</v>
      </c>
      <c r="B10" s="17"/>
      <c r="C10" s="17"/>
      <c r="D10" s="17"/>
      <c r="K10" s="299"/>
      <c r="L10" s="299"/>
      <c r="M10" s="37"/>
      <c r="N10" s="37"/>
      <c r="P10" s="299" t="s">
        <v>70</v>
      </c>
      <c r="Q10" s="299"/>
      <c r="R10" s="37"/>
      <c r="S10" s="37"/>
      <c r="T10" s="37"/>
      <c r="U10" s="299" t="s">
        <v>4</v>
      </c>
      <c r="V10" s="299"/>
      <c r="W10" s="37"/>
      <c r="X10" s="37"/>
      <c r="Y10" s="299" t="s">
        <v>69</v>
      </c>
      <c r="Z10" s="299"/>
      <c r="AA10" s="10"/>
      <c r="AB10" s="10"/>
      <c r="AC10" s="10"/>
      <c r="AD10" s="299" t="s">
        <v>3</v>
      </c>
      <c r="AE10" s="299"/>
      <c r="AF10" s="37"/>
      <c r="AG10" s="10"/>
      <c r="AH10" s="37"/>
      <c r="AI10" s="37"/>
      <c r="AJ10" s="299" t="s">
        <v>74</v>
      </c>
      <c r="AK10" s="299"/>
      <c r="AL10" s="10"/>
      <c r="AM10" s="10"/>
      <c r="AN10" s="37"/>
      <c r="AO10" s="37"/>
      <c r="AP10" s="299" t="s">
        <v>63</v>
      </c>
      <c r="AQ10" s="299"/>
      <c r="AS10" s="10"/>
      <c r="AT10" s="38"/>
      <c r="AU10" s="38"/>
      <c r="AV10" s="299" t="s">
        <v>72</v>
      </c>
      <c r="AW10" s="299"/>
      <c r="AX10" s="39"/>
    </row>
    <row r="11" spans="1:53" ht="15" customHeight="1" x14ac:dyDescent="0.25">
      <c r="B11" s="17"/>
      <c r="C11" s="17"/>
      <c r="D11" s="17"/>
      <c r="J11" s="296" t="s">
        <v>6</v>
      </c>
      <c r="K11" s="296"/>
      <c r="L11" s="296"/>
      <c r="M11" s="296"/>
      <c r="N11" s="296"/>
      <c r="O11" s="296" t="s">
        <v>61</v>
      </c>
      <c r="P11" s="296"/>
      <c r="Q11" s="296"/>
      <c r="R11" s="296"/>
      <c r="S11" s="296"/>
      <c r="T11" s="296" t="s">
        <v>62</v>
      </c>
      <c r="U11" s="296"/>
      <c r="V11" s="296"/>
      <c r="W11" s="296"/>
      <c r="X11" s="296" t="s">
        <v>87</v>
      </c>
      <c r="Y11" s="296"/>
      <c r="Z11" s="296"/>
      <c r="AA11" s="296"/>
      <c r="AB11" s="296"/>
      <c r="AC11" s="296" t="s">
        <v>7</v>
      </c>
      <c r="AD11" s="296"/>
      <c r="AE11" s="296"/>
      <c r="AF11" s="296"/>
      <c r="AG11" s="296"/>
      <c r="AH11" s="35"/>
      <c r="AI11" s="296" t="s">
        <v>89</v>
      </c>
      <c r="AJ11" s="296"/>
      <c r="AK11" s="296"/>
      <c r="AL11" s="296"/>
      <c r="AM11" s="296"/>
      <c r="AN11" s="40"/>
      <c r="AO11" s="296" t="s">
        <v>92</v>
      </c>
      <c r="AP11" s="296"/>
      <c r="AQ11" s="296"/>
      <c r="AR11" s="296"/>
      <c r="AS11" s="296"/>
      <c r="AT11" s="41"/>
      <c r="AU11" s="296" t="s">
        <v>73</v>
      </c>
      <c r="AV11" s="296"/>
      <c r="AW11" s="296"/>
      <c r="AX11" s="296"/>
      <c r="AY11" s="296"/>
      <c r="AZ11" s="296"/>
      <c r="BA11" s="36"/>
    </row>
    <row r="12" spans="1:53" x14ac:dyDescent="0.25">
      <c r="B12" s="16"/>
      <c r="C12" s="16"/>
      <c r="D12" s="16"/>
      <c r="J12" s="297" t="s">
        <v>8</v>
      </c>
      <c r="K12" s="297"/>
      <c r="L12" s="297"/>
      <c r="M12" s="297"/>
      <c r="N12" s="297"/>
      <c r="O12" s="298" t="s">
        <v>85</v>
      </c>
      <c r="P12" s="298"/>
      <c r="Q12" s="298"/>
      <c r="R12" s="298"/>
      <c r="S12" s="298"/>
      <c r="T12" s="42"/>
      <c r="U12" s="42"/>
      <c r="V12" s="34"/>
      <c r="W12" s="44"/>
      <c r="X12" s="298" t="s">
        <v>88</v>
      </c>
      <c r="Y12" s="298"/>
      <c r="Z12" s="298"/>
      <c r="AA12" s="298"/>
      <c r="AB12" s="298"/>
      <c r="AC12" s="43"/>
      <c r="AD12" s="43"/>
      <c r="AE12" s="43"/>
      <c r="AF12" s="43"/>
      <c r="AG12" s="43"/>
      <c r="AH12" s="43"/>
      <c r="AI12" s="298" t="s">
        <v>90</v>
      </c>
      <c r="AJ12" s="298"/>
      <c r="AK12" s="298"/>
      <c r="AL12" s="298"/>
      <c r="AM12" s="298"/>
      <c r="AN12" s="40"/>
      <c r="AO12" s="359" t="s">
        <v>93</v>
      </c>
      <c r="AP12" s="359"/>
      <c r="AQ12" s="359"/>
      <c r="AR12" s="359"/>
      <c r="AS12" s="359"/>
      <c r="AT12" s="41"/>
      <c r="AU12" s="41"/>
      <c r="AV12" s="41"/>
      <c r="AW12" s="36"/>
      <c r="AX12" s="36"/>
      <c r="AY12" s="36"/>
      <c r="AZ12" s="36"/>
      <c r="BA12" s="36"/>
    </row>
    <row r="13" spans="1:53" x14ac:dyDescent="0.25">
      <c r="O13" s="298" t="s">
        <v>86</v>
      </c>
      <c r="P13" s="298"/>
      <c r="Q13" s="298"/>
      <c r="R13" s="298"/>
      <c r="S13" s="298"/>
      <c r="AD13" s="299" t="s">
        <v>75</v>
      </c>
      <c r="AE13" s="299"/>
      <c r="AI13" s="298" t="s">
        <v>91</v>
      </c>
      <c r="AJ13" s="298"/>
      <c r="AK13" s="298"/>
      <c r="AL13" s="298"/>
      <c r="AM13" s="298"/>
    </row>
    <row r="14" spans="1:53" x14ac:dyDescent="0.25">
      <c r="K14" s="299"/>
      <c r="L14" s="299"/>
      <c r="N14" s="52" t="s">
        <v>109</v>
      </c>
      <c r="O14" s="52"/>
      <c r="P14" s="52"/>
      <c r="Q14" s="52"/>
      <c r="R14" s="52"/>
      <c r="S14" s="52"/>
      <c r="T14" s="52"/>
      <c r="U14" s="52"/>
      <c r="V14" s="52"/>
      <c r="W14" s="52"/>
      <c r="AC14" s="296" t="s">
        <v>76</v>
      </c>
      <c r="AD14" s="296"/>
      <c r="AE14" s="296"/>
      <c r="AF14" s="296"/>
    </row>
    <row r="16" spans="1:53" ht="15.75" x14ac:dyDescent="0.25">
      <c r="B16" s="315" t="str">
        <f>'[1]Графік навчального процесу'!$A$13</f>
        <v>II. ЗВЕДЕНІ ДАНІ ПРО БЮДЖЕТ ЧАСУ (В ТИЖНЯХ)</v>
      </c>
      <c r="C16" s="315"/>
      <c r="D16" s="315"/>
      <c r="E16" s="315"/>
      <c r="F16" s="315"/>
      <c r="G16" s="315"/>
      <c r="H16" s="315"/>
      <c r="I16" s="315"/>
      <c r="J16" s="315"/>
      <c r="K16" s="315"/>
      <c r="L16" s="315"/>
      <c r="M16" s="315"/>
      <c r="N16" s="315"/>
      <c r="O16" s="315"/>
      <c r="P16" s="315"/>
      <c r="Q16" s="315"/>
      <c r="R16" s="315"/>
      <c r="S16" s="315"/>
      <c r="T16" s="315"/>
      <c r="U16" s="315"/>
      <c r="V16" s="315"/>
      <c r="W16" s="315"/>
      <c r="X16" s="315"/>
      <c r="Y16" s="315"/>
      <c r="Z16" s="315"/>
      <c r="AA16" s="315"/>
      <c r="AB16" s="315"/>
      <c r="AC16" s="315"/>
      <c r="AD16" s="315"/>
      <c r="AE16" s="315"/>
      <c r="AF16" s="315"/>
      <c r="AG16" s="315"/>
      <c r="AH16" s="315"/>
      <c r="AM16" s="358" t="s">
        <v>57</v>
      </c>
      <c r="AN16" s="358"/>
      <c r="AO16" s="358"/>
      <c r="AP16" s="358"/>
      <c r="AQ16" s="358"/>
      <c r="AR16" s="358"/>
      <c r="AS16" s="358"/>
      <c r="AT16" s="358"/>
      <c r="AU16" s="358"/>
      <c r="AV16" s="358"/>
      <c r="AW16" s="358"/>
      <c r="AX16" s="358"/>
      <c r="AY16" s="358"/>
      <c r="AZ16" s="358"/>
      <c r="BA16" s="358"/>
    </row>
    <row r="17" spans="1:53" ht="22.5" customHeight="1" x14ac:dyDescent="0.25">
      <c r="A17" s="300" t="s">
        <v>9</v>
      </c>
      <c r="B17" s="313" t="s">
        <v>10</v>
      </c>
      <c r="C17" s="313"/>
      <c r="D17" s="313"/>
      <c r="E17" s="313"/>
      <c r="F17" s="313" t="s">
        <v>110</v>
      </c>
      <c r="G17" s="313"/>
      <c r="H17" s="313"/>
      <c r="I17" s="313" t="s">
        <v>68</v>
      </c>
      <c r="J17" s="313"/>
      <c r="K17" s="313"/>
      <c r="L17" s="313" t="s">
        <v>71</v>
      </c>
      <c r="M17" s="313"/>
      <c r="N17" s="313"/>
      <c r="O17" s="313"/>
      <c r="P17" s="313"/>
      <c r="Q17" s="304" t="s">
        <v>53</v>
      </c>
      <c r="R17" s="305"/>
      <c r="S17" s="305"/>
      <c r="T17" s="305"/>
      <c r="U17" s="305"/>
      <c r="V17" s="306"/>
      <c r="W17" s="313" t="s">
        <v>54</v>
      </c>
      <c r="X17" s="313"/>
      <c r="Y17" s="313"/>
      <c r="Z17" s="313" t="s">
        <v>55</v>
      </c>
      <c r="AA17" s="313"/>
      <c r="AB17" s="313"/>
      <c r="AC17" s="313"/>
      <c r="AD17" s="313" t="s">
        <v>56</v>
      </c>
      <c r="AE17" s="313"/>
      <c r="AF17" s="313"/>
      <c r="AG17" s="313" t="s">
        <v>11</v>
      </c>
      <c r="AH17" s="313"/>
      <c r="AI17" s="313"/>
      <c r="AJ17" s="313" t="s">
        <v>12</v>
      </c>
      <c r="AK17" s="313"/>
      <c r="AL17" s="313"/>
      <c r="AN17" s="316" t="s">
        <v>60</v>
      </c>
      <c r="AO17" s="316"/>
      <c r="AP17" s="316"/>
      <c r="AQ17" s="316"/>
      <c r="AR17" s="316"/>
      <c r="AS17" s="316"/>
      <c r="AT17" s="316"/>
      <c r="AU17" s="316"/>
      <c r="AV17" s="300" t="s">
        <v>13</v>
      </c>
      <c r="AW17" s="300"/>
      <c r="AX17" s="300"/>
      <c r="AY17" s="300" t="s">
        <v>14</v>
      </c>
      <c r="AZ17" s="300"/>
      <c r="BA17" s="300"/>
    </row>
    <row r="18" spans="1:53" ht="15" customHeight="1" x14ac:dyDescent="0.25">
      <c r="A18" s="300"/>
      <c r="B18" s="313"/>
      <c r="C18" s="313"/>
      <c r="D18" s="313"/>
      <c r="E18" s="313"/>
      <c r="F18" s="313"/>
      <c r="G18" s="313"/>
      <c r="H18" s="313"/>
      <c r="I18" s="313"/>
      <c r="J18" s="313"/>
      <c r="K18" s="313"/>
      <c r="L18" s="313"/>
      <c r="M18" s="313"/>
      <c r="N18" s="313"/>
      <c r="O18" s="313"/>
      <c r="P18" s="313"/>
      <c r="Q18" s="307"/>
      <c r="R18" s="308"/>
      <c r="S18" s="308"/>
      <c r="T18" s="308"/>
      <c r="U18" s="308"/>
      <c r="V18" s="309"/>
      <c r="W18" s="313"/>
      <c r="X18" s="313"/>
      <c r="Y18" s="313"/>
      <c r="Z18" s="313"/>
      <c r="AA18" s="313"/>
      <c r="AB18" s="313"/>
      <c r="AC18" s="313"/>
      <c r="AD18" s="313"/>
      <c r="AE18" s="313"/>
      <c r="AF18" s="313"/>
      <c r="AG18" s="313"/>
      <c r="AH18" s="313"/>
      <c r="AI18" s="313"/>
      <c r="AJ18" s="313"/>
      <c r="AK18" s="313"/>
      <c r="AL18" s="313"/>
      <c r="AN18" s="316"/>
      <c r="AO18" s="316"/>
      <c r="AP18" s="316"/>
      <c r="AQ18" s="316"/>
      <c r="AR18" s="316"/>
      <c r="AS18" s="316"/>
      <c r="AT18" s="316"/>
      <c r="AU18" s="316"/>
      <c r="AV18" s="300"/>
      <c r="AW18" s="300"/>
      <c r="AX18" s="300"/>
      <c r="AY18" s="300"/>
      <c r="AZ18" s="300"/>
      <c r="BA18" s="300"/>
    </row>
    <row r="19" spans="1:53" ht="15" customHeight="1" x14ac:dyDescent="0.25">
      <c r="A19" s="300"/>
      <c r="B19" s="313"/>
      <c r="C19" s="313"/>
      <c r="D19" s="313"/>
      <c r="E19" s="313"/>
      <c r="F19" s="313"/>
      <c r="G19" s="313"/>
      <c r="H19" s="313"/>
      <c r="I19" s="313"/>
      <c r="J19" s="313"/>
      <c r="K19" s="313"/>
      <c r="L19" s="313"/>
      <c r="M19" s="313"/>
      <c r="N19" s="313"/>
      <c r="O19" s="313"/>
      <c r="P19" s="313"/>
      <c r="Q19" s="310"/>
      <c r="R19" s="311"/>
      <c r="S19" s="311"/>
      <c r="T19" s="311"/>
      <c r="U19" s="311"/>
      <c r="V19" s="312"/>
      <c r="W19" s="313"/>
      <c r="X19" s="313"/>
      <c r="Y19" s="313"/>
      <c r="Z19" s="313"/>
      <c r="AA19" s="313"/>
      <c r="AB19" s="313"/>
      <c r="AC19" s="313"/>
      <c r="AD19" s="313"/>
      <c r="AE19" s="313"/>
      <c r="AF19" s="313"/>
      <c r="AG19" s="313"/>
      <c r="AH19" s="313"/>
      <c r="AI19" s="313"/>
      <c r="AJ19" s="313"/>
      <c r="AK19" s="313"/>
      <c r="AL19" s="313"/>
      <c r="AN19" s="316"/>
      <c r="AO19" s="316"/>
      <c r="AP19" s="316"/>
      <c r="AQ19" s="316"/>
      <c r="AR19" s="316"/>
      <c r="AS19" s="316"/>
      <c r="AT19" s="316"/>
      <c r="AU19" s="316"/>
      <c r="AV19" s="300"/>
      <c r="AW19" s="300"/>
      <c r="AX19" s="300"/>
      <c r="AY19" s="300"/>
      <c r="AZ19" s="300"/>
      <c r="BA19" s="300"/>
    </row>
    <row r="20" spans="1:53" ht="15.75" customHeight="1" x14ac:dyDescent="0.25">
      <c r="A20" s="46" t="s">
        <v>98</v>
      </c>
      <c r="B20" s="303">
        <v>32</v>
      </c>
      <c r="C20" s="303"/>
      <c r="D20" s="303"/>
      <c r="E20" s="303"/>
      <c r="F20" s="303"/>
      <c r="G20" s="303"/>
      <c r="H20" s="303"/>
      <c r="I20" s="303"/>
      <c r="J20" s="303"/>
      <c r="K20" s="303"/>
      <c r="L20" s="302"/>
      <c r="M20" s="302"/>
      <c r="N20" s="302"/>
      <c r="O20" s="302"/>
      <c r="P20" s="302"/>
      <c r="Q20" s="352"/>
      <c r="R20" s="353"/>
      <c r="S20" s="353"/>
      <c r="T20" s="353"/>
      <c r="U20" s="353"/>
      <c r="V20" s="354"/>
      <c r="W20" s="303">
        <v>2</v>
      </c>
      <c r="X20" s="303"/>
      <c r="Y20" s="303"/>
      <c r="Z20" s="303">
        <v>6</v>
      </c>
      <c r="AA20" s="303"/>
      <c r="AB20" s="303"/>
      <c r="AC20" s="303"/>
      <c r="AD20" s="303">
        <v>2</v>
      </c>
      <c r="AE20" s="303"/>
      <c r="AF20" s="303"/>
      <c r="AG20" s="303">
        <v>2</v>
      </c>
      <c r="AH20" s="303"/>
      <c r="AI20" s="303"/>
      <c r="AJ20" s="303">
        <f>SUM(B20:AI20)</f>
        <v>44</v>
      </c>
      <c r="AK20" s="303"/>
      <c r="AL20" s="303"/>
      <c r="AN20" s="316" t="s">
        <v>68</v>
      </c>
      <c r="AO20" s="316"/>
      <c r="AP20" s="316"/>
      <c r="AQ20" s="316"/>
      <c r="AR20" s="316"/>
      <c r="AS20" s="316"/>
      <c r="AT20" s="316"/>
      <c r="AU20" s="316"/>
      <c r="AV20" s="318">
        <v>4</v>
      </c>
      <c r="AW20" s="318"/>
      <c r="AX20" s="318"/>
      <c r="AY20" s="318">
        <v>4</v>
      </c>
      <c r="AZ20" s="318"/>
      <c r="BA20" s="318"/>
    </row>
    <row r="21" spans="1:53" ht="15.75" customHeight="1" x14ac:dyDescent="0.25">
      <c r="A21" s="46" t="s">
        <v>99</v>
      </c>
      <c r="B21" s="303">
        <v>35</v>
      </c>
      <c r="C21" s="303"/>
      <c r="D21" s="303"/>
      <c r="E21" s="303"/>
      <c r="F21" s="303"/>
      <c r="G21" s="303"/>
      <c r="H21" s="303"/>
      <c r="I21" s="303">
        <v>4</v>
      </c>
      <c r="J21" s="303"/>
      <c r="K21" s="303"/>
      <c r="L21" s="303">
        <v>6</v>
      </c>
      <c r="M21" s="303"/>
      <c r="N21" s="303"/>
      <c r="O21" s="303"/>
      <c r="P21" s="303"/>
      <c r="Q21" s="352">
        <v>3</v>
      </c>
      <c r="R21" s="353"/>
      <c r="S21" s="353"/>
      <c r="T21" s="353"/>
      <c r="U21" s="353"/>
      <c r="V21" s="354"/>
      <c r="W21" s="303">
        <v>1</v>
      </c>
      <c r="X21" s="303"/>
      <c r="Y21" s="303"/>
      <c r="Z21" s="303">
        <v>4</v>
      </c>
      <c r="AA21" s="303"/>
      <c r="AB21" s="303"/>
      <c r="AC21" s="303"/>
      <c r="AD21" s="303">
        <v>2</v>
      </c>
      <c r="AE21" s="303"/>
      <c r="AF21" s="303"/>
      <c r="AG21" s="303">
        <v>2</v>
      </c>
      <c r="AH21" s="303"/>
      <c r="AI21" s="303"/>
      <c r="AJ21" s="303">
        <f>SUM(B21:AI21)</f>
        <v>57</v>
      </c>
      <c r="AK21" s="303"/>
      <c r="AL21" s="303"/>
      <c r="AN21" s="316"/>
      <c r="AO21" s="316"/>
      <c r="AP21" s="316"/>
      <c r="AQ21" s="316"/>
      <c r="AR21" s="316"/>
      <c r="AS21" s="316"/>
      <c r="AT21" s="316"/>
      <c r="AU21" s="316"/>
      <c r="AV21" s="318"/>
      <c r="AW21" s="318"/>
      <c r="AX21" s="318"/>
      <c r="AY21" s="318"/>
      <c r="AZ21" s="318"/>
      <c r="BA21" s="318"/>
    </row>
    <row r="22" spans="1:53" ht="15" customHeight="1" x14ac:dyDescent="0.25">
      <c r="A22" s="46" t="s">
        <v>12</v>
      </c>
      <c r="B22" s="303">
        <f>SUM(B20:D21)</f>
        <v>67</v>
      </c>
      <c r="C22" s="303"/>
      <c r="D22" s="303"/>
      <c r="E22" s="303"/>
      <c r="F22" s="303">
        <f>SUM(F20:H21)</f>
        <v>0</v>
      </c>
      <c r="G22" s="303"/>
      <c r="H22" s="303"/>
      <c r="I22" s="303">
        <f>SUM(I20:K21)</f>
        <v>4</v>
      </c>
      <c r="J22" s="303"/>
      <c r="K22" s="303"/>
      <c r="L22" s="303">
        <f>SUM(L20:P21)</f>
        <v>6</v>
      </c>
      <c r="M22" s="303"/>
      <c r="N22" s="303"/>
      <c r="O22" s="303"/>
      <c r="P22" s="303"/>
      <c r="Q22" s="352">
        <f>SUM(Q20:V21)</f>
        <v>3</v>
      </c>
      <c r="R22" s="353"/>
      <c r="S22" s="353"/>
      <c r="T22" s="353"/>
      <c r="U22" s="353"/>
      <c r="V22" s="354"/>
      <c r="W22" s="303">
        <f>SUM(W20:Y21)</f>
        <v>3</v>
      </c>
      <c r="X22" s="303"/>
      <c r="Y22" s="303"/>
      <c r="Z22" s="303">
        <f>SUM(Z20:AC21)</f>
        <v>10</v>
      </c>
      <c r="AA22" s="303"/>
      <c r="AB22" s="303"/>
      <c r="AC22" s="303"/>
      <c r="AD22" s="303">
        <f>SUM(AD20:AF21)</f>
        <v>4</v>
      </c>
      <c r="AE22" s="303"/>
      <c r="AF22" s="303"/>
      <c r="AG22" s="303">
        <f>SUM(AG20:AI21)</f>
        <v>4</v>
      </c>
      <c r="AH22" s="303"/>
      <c r="AI22" s="303"/>
      <c r="AJ22" s="303">
        <f>SUM(AJ20:AL21)</f>
        <v>101</v>
      </c>
      <c r="AK22" s="303"/>
      <c r="AL22" s="303"/>
      <c r="AN22" s="302"/>
      <c r="AO22" s="302"/>
      <c r="AP22" s="302"/>
      <c r="AQ22" s="302"/>
      <c r="AR22" s="302"/>
      <c r="AS22" s="302"/>
      <c r="AT22" s="302"/>
      <c r="AU22" s="302"/>
      <c r="AV22" s="302"/>
      <c r="AW22" s="302"/>
      <c r="AX22" s="302"/>
      <c r="AY22" s="302"/>
      <c r="AZ22" s="302"/>
      <c r="BA22" s="302"/>
    </row>
    <row r="23" spans="1:53" x14ac:dyDescent="0.25">
      <c r="B23" s="301">
        <f>SUM(B22:V22)</f>
        <v>80</v>
      </c>
      <c r="C23" s="301"/>
      <c r="D23" s="301"/>
      <c r="E23" s="301"/>
      <c r="F23" s="301"/>
      <c r="G23" s="301"/>
      <c r="H23" s="301"/>
      <c r="I23" s="301"/>
      <c r="J23" s="301"/>
      <c r="K23" s="301"/>
      <c r="L23" s="301"/>
      <c r="M23" s="301"/>
      <c r="N23" s="301"/>
      <c r="O23" s="301"/>
      <c r="P23" s="301"/>
      <c r="Q23" s="301"/>
      <c r="R23" s="301"/>
      <c r="S23" s="301"/>
      <c r="T23" s="301"/>
      <c r="U23" s="301"/>
      <c r="V23" s="301"/>
      <c r="AW23" s="18"/>
      <c r="AX23" s="18"/>
      <c r="AY23" s="18"/>
    </row>
    <row r="25" spans="1:53" ht="15.75" x14ac:dyDescent="0.25">
      <c r="B25" s="314" t="str">
        <f>'[1]Графік навчального процесу'!$B$23</f>
        <v>ІV. АТЕСТАЦІЯ</v>
      </c>
      <c r="C25" s="314"/>
      <c r="D25" s="314"/>
      <c r="E25" s="314"/>
      <c r="F25" s="314"/>
      <c r="G25" s="314"/>
      <c r="H25" s="314"/>
      <c r="I25" s="314"/>
      <c r="J25" s="314"/>
      <c r="K25" s="314"/>
      <c r="L25" s="314"/>
      <c r="M25" s="314"/>
      <c r="N25" s="314"/>
      <c r="O25" s="314"/>
      <c r="P25" s="314"/>
      <c r="Q25" s="314"/>
      <c r="R25" s="314"/>
      <c r="S25" s="314"/>
      <c r="T25" s="314"/>
      <c r="U25" s="314"/>
      <c r="V25" s="314"/>
      <c r="W25" s="314"/>
      <c r="X25" s="314"/>
      <c r="Y25" s="314"/>
      <c r="Z25" s="314"/>
      <c r="AA25" s="314"/>
      <c r="AB25" s="314"/>
      <c r="AC25" s="314"/>
      <c r="AD25" s="314"/>
      <c r="AE25" s="314"/>
      <c r="AF25" s="314"/>
      <c r="AG25" s="314"/>
      <c r="AH25" s="314"/>
      <c r="AI25" s="314"/>
      <c r="AJ25" s="314"/>
      <c r="AK25" s="314"/>
      <c r="AL25" s="314"/>
      <c r="AM25" s="314"/>
      <c r="AN25" s="314"/>
      <c r="AO25" s="314"/>
      <c r="AP25" s="314"/>
      <c r="AQ25" s="314"/>
      <c r="AR25" s="314"/>
      <c r="AS25" s="314"/>
      <c r="AT25" s="314"/>
      <c r="AU25" s="314"/>
      <c r="AV25" s="314"/>
      <c r="AW25" s="314"/>
      <c r="AX25" s="314"/>
      <c r="AY25" s="314"/>
      <c r="AZ25" s="314"/>
    </row>
    <row r="26" spans="1:53" x14ac:dyDescent="0.25">
      <c r="B26" s="316" t="s">
        <v>105</v>
      </c>
      <c r="C26" s="316"/>
      <c r="D26" s="316"/>
      <c r="E26" s="316"/>
      <c r="F26" s="316"/>
      <c r="G26" s="316"/>
      <c r="H26" s="316"/>
      <c r="I26" s="316"/>
      <c r="J26" s="316"/>
      <c r="K26" s="316"/>
      <c r="L26" s="316"/>
      <c r="M26" s="316"/>
      <c r="N26" s="316"/>
      <c r="O26" s="316"/>
      <c r="P26" s="316"/>
      <c r="Q26" s="316"/>
      <c r="R26" s="316"/>
      <c r="S26" s="316"/>
      <c r="T26" s="316"/>
      <c r="U26" s="316"/>
      <c r="V26" s="316" t="s">
        <v>58</v>
      </c>
      <c r="W26" s="316"/>
      <c r="X26" s="316"/>
      <c r="Y26" s="316"/>
      <c r="Z26" s="316"/>
      <c r="AA26" s="316"/>
      <c r="AB26" s="316"/>
      <c r="AC26" s="316"/>
      <c r="AD26" s="316"/>
      <c r="AE26" s="316"/>
      <c r="AF26" s="316"/>
      <c r="AG26" s="316"/>
      <c r="AH26" s="316"/>
      <c r="AI26" s="316"/>
      <c r="AJ26" s="316"/>
      <c r="AK26" s="316"/>
      <c r="AL26" s="316" t="s">
        <v>13</v>
      </c>
      <c r="AM26" s="316"/>
      <c r="AN26" s="316"/>
      <c r="AO26" s="316"/>
      <c r="AP26" s="316"/>
      <c r="AQ26" s="316"/>
      <c r="AR26" s="316"/>
      <c r="AS26" s="316"/>
      <c r="AT26" s="316"/>
      <c r="AU26" s="316"/>
      <c r="AV26" s="316"/>
      <c r="AW26" s="316"/>
      <c r="AX26" s="316"/>
      <c r="AY26" s="316"/>
      <c r="AZ26" s="316"/>
    </row>
    <row r="27" spans="1:53" ht="15.75" customHeight="1" x14ac:dyDescent="0.25">
      <c r="B27" s="317" t="s">
        <v>148</v>
      </c>
      <c r="C27" s="317"/>
      <c r="D27" s="317"/>
      <c r="E27" s="317"/>
      <c r="F27" s="317"/>
      <c r="G27" s="317"/>
      <c r="H27" s="317"/>
      <c r="I27" s="317"/>
      <c r="J27" s="317"/>
      <c r="K27" s="317"/>
      <c r="L27" s="317"/>
      <c r="M27" s="317"/>
      <c r="N27" s="317"/>
      <c r="O27" s="317"/>
      <c r="P27" s="317"/>
      <c r="Q27" s="317"/>
      <c r="R27" s="317"/>
      <c r="S27" s="317"/>
      <c r="T27" s="317"/>
      <c r="U27" s="317"/>
      <c r="V27" s="350" t="s">
        <v>184</v>
      </c>
      <c r="W27" s="350"/>
      <c r="X27" s="350"/>
      <c r="Y27" s="350"/>
      <c r="Z27" s="350"/>
      <c r="AA27" s="350"/>
      <c r="AB27" s="350"/>
      <c r="AC27" s="350"/>
      <c r="AD27" s="350"/>
      <c r="AE27" s="350"/>
      <c r="AF27" s="350"/>
      <c r="AG27" s="350"/>
      <c r="AH27" s="350"/>
      <c r="AI27" s="350"/>
      <c r="AJ27" s="350"/>
      <c r="AK27" s="350"/>
      <c r="AL27" s="351">
        <v>4</v>
      </c>
      <c r="AM27" s="351"/>
      <c r="AN27" s="351"/>
      <c r="AO27" s="351"/>
      <c r="AP27" s="351"/>
      <c r="AQ27" s="351"/>
      <c r="AR27" s="351"/>
      <c r="AS27" s="351"/>
      <c r="AT27" s="351"/>
      <c r="AU27" s="351"/>
      <c r="AV27" s="351"/>
      <c r="AW27" s="351"/>
      <c r="AX27" s="351"/>
      <c r="AY27" s="351"/>
      <c r="AZ27" s="351"/>
    </row>
    <row r="28" spans="1:53" ht="15.75" customHeight="1" x14ac:dyDescent="0.25">
      <c r="B28" s="319" t="s">
        <v>106</v>
      </c>
      <c r="C28" s="320"/>
      <c r="D28" s="320"/>
      <c r="E28" s="320"/>
      <c r="F28" s="320"/>
      <c r="G28" s="320"/>
      <c r="H28" s="320"/>
      <c r="I28" s="320"/>
      <c r="J28" s="320"/>
      <c r="K28" s="320"/>
      <c r="L28" s="320"/>
      <c r="M28" s="320"/>
      <c r="N28" s="320"/>
      <c r="O28" s="320"/>
      <c r="P28" s="320"/>
      <c r="Q28" s="320"/>
      <c r="R28" s="320"/>
      <c r="S28" s="320"/>
      <c r="T28" s="320"/>
      <c r="U28" s="321"/>
      <c r="V28" s="328" t="s">
        <v>183</v>
      </c>
      <c r="W28" s="329"/>
      <c r="X28" s="329"/>
      <c r="Y28" s="329"/>
      <c r="Z28" s="329"/>
      <c r="AA28" s="329"/>
      <c r="AB28" s="329"/>
      <c r="AC28" s="329"/>
      <c r="AD28" s="329"/>
      <c r="AE28" s="329"/>
      <c r="AF28" s="329"/>
      <c r="AG28" s="329"/>
      <c r="AH28" s="329"/>
      <c r="AI28" s="329"/>
      <c r="AJ28" s="329"/>
      <c r="AK28" s="330"/>
      <c r="AL28" s="341">
        <v>4</v>
      </c>
      <c r="AM28" s="342"/>
      <c r="AN28" s="342"/>
      <c r="AO28" s="342"/>
      <c r="AP28" s="342"/>
      <c r="AQ28" s="342"/>
      <c r="AR28" s="342"/>
      <c r="AS28" s="342"/>
      <c r="AT28" s="342"/>
      <c r="AU28" s="342"/>
      <c r="AV28" s="342"/>
      <c r="AW28" s="342"/>
      <c r="AX28" s="342"/>
      <c r="AY28" s="342"/>
      <c r="AZ28" s="343"/>
    </row>
    <row r="29" spans="1:53" ht="15.75" customHeight="1" x14ac:dyDescent="0.25">
      <c r="B29" s="322"/>
      <c r="C29" s="323"/>
      <c r="D29" s="323"/>
      <c r="E29" s="323"/>
      <c r="F29" s="323"/>
      <c r="G29" s="323"/>
      <c r="H29" s="323"/>
      <c r="I29" s="323"/>
      <c r="J29" s="323"/>
      <c r="K29" s="323"/>
      <c r="L29" s="323"/>
      <c r="M29" s="323"/>
      <c r="N29" s="323"/>
      <c r="O29" s="323"/>
      <c r="P29" s="323"/>
      <c r="Q29" s="323"/>
      <c r="R29" s="323"/>
      <c r="S29" s="323"/>
      <c r="T29" s="323"/>
      <c r="U29" s="324"/>
      <c r="V29" s="331"/>
      <c r="W29" s="332"/>
      <c r="X29" s="332"/>
      <c r="Y29" s="332"/>
      <c r="Z29" s="332"/>
      <c r="AA29" s="332"/>
      <c r="AB29" s="332"/>
      <c r="AC29" s="332"/>
      <c r="AD29" s="332"/>
      <c r="AE29" s="332"/>
      <c r="AF29" s="332"/>
      <c r="AG29" s="332"/>
      <c r="AH29" s="332"/>
      <c r="AI29" s="332"/>
      <c r="AJ29" s="332"/>
      <c r="AK29" s="333"/>
      <c r="AL29" s="344"/>
      <c r="AM29" s="345"/>
      <c r="AN29" s="345"/>
      <c r="AO29" s="345"/>
      <c r="AP29" s="345"/>
      <c r="AQ29" s="345"/>
      <c r="AR29" s="345"/>
      <c r="AS29" s="345"/>
      <c r="AT29" s="345"/>
      <c r="AU29" s="345"/>
      <c r="AV29" s="345"/>
      <c r="AW29" s="345"/>
      <c r="AX29" s="345"/>
      <c r="AY29" s="345"/>
      <c r="AZ29" s="346"/>
    </row>
    <row r="30" spans="1:53" ht="25.5" customHeight="1" x14ac:dyDescent="0.25">
      <c r="B30" s="325"/>
      <c r="C30" s="326"/>
      <c r="D30" s="326"/>
      <c r="E30" s="326"/>
      <c r="F30" s="326"/>
      <c r="G30" s="326"/>
      <c r="H30" s="326"/>
      <c r="I30" s="326"/>
      <c r="J30" s="326"/>
      <c r="K30" s="326"/>
      <c r="L30" s="326"/>
      <c r="M30" s="326"/>
      <c r="N30" s="326"/>
      <c r="O30" s="326"/>
      <c r="P30" s="326"/>
      <c r="Q30" s="326"/>
      <c r="R30" s="326"/>
      <c r="S30" s="326"/>
      <c r="T30" s="326"/>
      <c r="U30" s="327"/>
      <c r="V30" s="334"/>
      <c r="W30" s="335"/>
      <c r="X30" s="335"/>
      <c r="Y30" s="335"/>
      <c r="Z30" s="335"/>
      <c r="AA30" s="335"/>
      <c r="AB30" s="335"/>
      <c r="AC30" s="335"/>
      <c r="AD30" s="335"/>
      <c r="AE30" s="335"/>
      <c r="AF30" s="335"/>
      <c r="AG30" s="335"/>
      <c r="AH30" s="335"/>
      <c r="AI30" s="335"/>
      <c r="AJ30" s="335"/>
      <c r="AK30" s="336"/>
      <c r="AL30" s="347"/>
      <c r="AM30" s="348"/>
      <c r="AN30" s="348"/>
      <c r="AO30" s="348"/>
      <c r="AP30" s="348"/>
      <c r="AQ30" s="348"/>
      <c r="AR30" s="348"/>
      <c r="AS30" s="348"/>
      <c r="AT30" s="348"/>
      <c r="AU30" s="348"/>
      <c r="AV30" s="348"/>
      <c r="AW30" s="348"/>
      <c r="AX30" s="348"/>
      <c r="AY30" s="348"/>
      <c r="AZ30" s="349"/>
    </row>
    <row r="31" spans="1:53" ht="15.75" customHeight="1" x14ac:dyDescent="0.25">
      <c r="B31" s="317" t="s">
        <v>64</v>
      </c>
      <c r="C31" s="317"/>
      <c r="D31" s="317"/>
      <c r="E31" s="317"/>
      <c r="F31" s="317"/>
      <c r="G31" s="317"/>
      <c r="H31" s="317"/>
      <c r="I31" s="317"/>
      <c r="J31" s="317"/>
      <c r="K31" s="317"/>
      <c r="L31" s="317"/>
      <c r="M31" s="317"/>
      <c r="N31" s="317"/>
      <c r="O31" s="317"/>
      <c r="P31" s="317"/>
      <c r="Q31" s="317"/>
      <c r="R31" s="317"/>
      <c r="S31" s="317"/>
      <c r="T31" s="317"/>
      <c r="U31" s="317"/>
      <c r="V31" s="350" t="s">
        <v>59</v>
      </c>
      <c r="W31" s="350"/>
      <c r="X31" s="350"/>
      <c r="Y31" s="350"/>
      <c r="Z31" s="350"/>
      <c r="AA31" s="350"/>
      <c r="AB31" s="350"/>
      <c r="AC31" s="350"/>
      <c r="AD31" s="350"/>
      <c r="AE31" s="350"/>
      <c r="AF31" s="350"/>
      <c r="AG31" s="350"/>
      <c r="AH31" s="350"/>
      <c r="AI31" s="350"/>
      <c r="AJ31" s="350"/>
      <c r="AK31" s="350"/>
      <c r="AL31" s="351">
        <v>4</v>
      </c>
      <c r="AM31" s="351"/>
      <c r="AN31" s="351"/>
      <c r="AO31" s="351"/>
      <c r="AP31" s="351"/>
      <c r="AQ31" s="351"/>
      <c r="AR31" s="351"/>
      <c r="AS31" s="351"/>
      <c r="AT31" s="351"/>
      <c r="AU31" s="351"/>
      <c r="AV31" s="351"/>
      <c r="AW31" s="351"/>
      <c r="AX31" s="351"/>
      <c r="AY31" s="351"/>
      <c r="AZ31" s="351"/>
    </row>
  </sheetData>
  <mergeCells count="114">
    <mergeCell ref="A5:A6"/>
    <mergeCell ref="A7:A8"/>
    <mergeCell ref="AU11:AZ11"/>
    <mergeCell ref="AV10:AW10"/>
    <mergeCell ref="AC14:AF14"/>
    <mergeCell ref="AD13:AE13"/>
    <mergeCell ref="AM16:BA16"/>
    <mergeCell ref="AI11:AM11"/>
    <mergeCell ref="AI12:AM12"/>
    <mergeCell ref="AI13:AM13"/>
    <mergeCell ref="AJ10:AK10"/>
    <mergeCell ref="AO11:AS11"/>
    <mergeCell ref="AO12:AS12"/>
    <mergeCell ref="AP10:AQ10"/>
    <mergeCell ref="Y10:Z10"/>
    <mergeCell ref="AD10:AE10"/>
    <mergeCell ref="AC11:AG11"/>
    <mergeCell ref="O11:S11"/>
    <mergeCell ref="O12:S12"/>
    <mergeCell ref="O13:S13"/>
    <mergeCell ref="P10:Q10"/>
    <mergeCell ref="T11:W11"/>
    <mergeCell ref="B6:BA6"/>
    <mergeCell ref="AQ7:BA7"/>
    <mergeCell ref="B31:U31"/>
    <mergeCell ref="V27:AK27"/>
    <mergeCell ref="V31:AK31"/>
    <mergeCell ref="AL27:AZ27"/>
    <mergeCell ref="AL31:AZ31"/>
    <mergeCell ref="AL26:AZ26"/>
    <mergeCell ref="V26:AK26"/>
    <mergeCell ref="AD20:AF20"/>
    <mergeCell ref="AD21:AF21"/>
    <mergeCell ref="AD22:AF22"/>
    <mergeCell ref="AG20:AI20"/>
    <mergeCell ref="AG21:AI21"/>
    <mergeCell ref="AG22:AI22"/>
    <mergeCell ref="AY22:BA22"/>
    <mergeCell ref="AY20:BA20"/>
    <mergeCell ref="AY21:BA21"/>
    <mergeCell ref="AV22:AX22"/>
    <mergeCell ref="F20:H20"/>
    <mergeCell ref="AN22:AU22"/>
    <mergeCell ref="Z20:AC20"/>
    <mergeCell ref="Q20:V20"/>
    <mergeCell ref="Q21:V21"/>
    <mergeCell ref="Q22:V22"/>
    <mergeCell ref="F21:H21"/>
    <mergeCell ref="B28:U30"/>
    <mergeCell ref="V28:AK30"/>
    <mergeCell ref="A1:BA1"/>
    <mergeCell ref="X3:AA3"/>
    <mergeCell ref="AB3:AE3"/>
    <mergeCell ref="AF3:AI3"/>
    <mergeCell ref="AJ3:AN3"/>
    <mergeCell ref="AO3:AR3"/>
    <mergeCell ref="A3:A4"/>
    <mergeCell ref="B3:E3"/>
    <mergeCell ref="F3:J3"/>
    <mergeCell ref="K3:N3"/>
    <mergeCell ref="O3:R3"/>
    <mergeCell ref="S3:W3"/>
    <mergeCell ref="AL28:AZ30"/>
    <mergeCell ref="AS3:AW3"/>
    <mergeCell ref="AX3:BA3"/>
    <mergeCell ref="F17:H19"/>
    <mergeCell ref="W17:Y19"/>
    <mergeCell ref="AD17:AF19"/>
    <mergeCell ref="AG17:AI19"/>
    <mergeCell ref="AV17:AX19"/>
    <mergeCell ref="AY17:BA19"/>
    <mergeCell ref="AV20:AX20"/>
    <mergeCell ref="B25:AZ25"/>
    <mergeCell ref="B16:AH16"/>
    <mergeCell ref="B26:U26"/>
    <mergeCell ref="B27:U27"/>
    <mergeCell ref="AN17:AU19"/>
    <mergeCell ref="Z17:AC19"/>
    <mergeCell ref="W20:Y20"/>
    <mergeCell ref="W21:Y21"/>
    <mergeCell ref="W22:Y22"/>
    <mergeCell ref="Z21:AC21"/>
    <mergeCell ref="Z22:AC22"/>
    <mergeCell ref="B20:E20"/>
    <mergeCell ref="B21:E21"/>
    <mergeCell ref="B22:E22"/>
    <mergeCell ref="B17:E19"/>
    <mergeCell ref="L17:P19"/>
    <mergeCell ref="I20:K20"/>
    <mergeCell ref="I21:K21"/>
    <mergeCell ref="I22:K22"/>
    <mergeCell ref="I17:K19"/>
    <mergeCell ref="AV21:AX21"/>
    <mergeCell ref="AN20:AU20"/>
    <mergeCell ref="AN21:AU21"/>
    <mergeCell ref="B8:BA8"/>
    <mergeCell ref="J11:N11"/>
    <mergeCell ref="J12:N12"/>
    <mergeCell ref="X11:AB11"/>
    <mergeCell ref="X12:AB12"/>
    <mergeCell ref="U10:V10"/>
    <mergeCell ref="K10:L10"/>
    <mergeCell ref="A17:A19"/>
    <mergeCell ref="B23:V23"/>
    <mergeCell ref="L20:P20"/>
    <mergeCell ref="L21:P21"/>
    <mergeCell ref="L22:P22"/>
    <mergeCell ref="Q17:V19"/>
    <mergeCell ref="F22:H22"/>
    <mergeCell ref="AJ20:AL20"/>
    <mergeCell ref="AJ21:AL21"/>
    <mergeCell ref="AJ22:AL22"/>
    <mergeCell ref="AJ17:AL19"/>
    <mergeCell ref="K14:L14"/>
  </mergeCells>
  <printOptions horizontalCentered="1"/>
  <pageMargins left="0.59055118110236227" right="0.39370078740157483" top="0.78740157480314965" bottom="0.3937007874015748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Q210"/>
  <sheetViews>
    <sheetView showZeros="0" tabSelected="1" view="pageBreakPreview" zoomScale="90" zoomScaleNormal="100" zoomScaleSheetLayoutView="90" workbookViewId="0">
      <selection activeCell="C45" sqref="C45:C47"/>
    </sheetView>
  </sheetViews>
  <sheetFormatPr defaultRowHeight="15" x14ac:dyDescent="0.25"/>
  <cols>
    <col min="1" max="1" width="5.28515625" customWidth="1"/>
    <col min="2" max="2" width="9.28515625" customWidth="1"/>
    <col min="3" max="3" width="47.85546875" customWidth="1"/>
    <col min="4" max="6" width="2.85546875" bestFit="1" customWidth="1"/>
    <col min="7" max="7" width="3" customWidth="1"/>
    <col min="8" max="8" width="2.5703125" customWidth="1"/>
    <col min="9" max="9" width="1.7109375" customWidth="1"/>
    <col min="10" max="10" width="6.85546875" customWidth="1"/>
    <col min="11" max="11" width="5.85546875" customWidth="1"/>
    <col min="12" max="12" width="6.85546875" customWidth="1"/>
    <col min="13" max="13" width="6.42578125" customWidth="1"/>
    <col min="14" max="14" width="5.7109375" customWidth="1"/>
    <col min="15" max="15" width="7" customWidth="1"/>
    <col min="16" max="16" width="6.85546875" customWidth="1"/>
    <col min="17" max="17" width="6.7109375" customWidth="1"/>
    <col min="18" max="18" width="7.140625" customWidth="1"/>
    <col min="19" max="21" width="6.140625" customWidth="1"/>
    <col min="22" max="22" width="6.28515625" customWidth="1"/>
    <col min="23" max="23" width="11.85546875" customWidth="1"/>
    <col min="24" max="24" width="10.28515625" customWidth="1"/>
    <col min="25" max="25" width="8.5703125" customWidth="1"/>
    <col min="26" max="26" width="11.28515625" customWidth="1"/>
    <col min="30" max="30" width="15.5703125" bestFit="1" customWidth="1"/>
  </cols>
  <sheetData>
    <row r="1" spans="1:27" ht="13.5" customHeight="1" thickBot="1" x14ac:dyDescent="0.3">
      <c r="A1" s="574" t="s">
        <v>15</v>
      </c>
      <c r="B1" s="574"/>
      <c r="C1" s="574"/>
      <c r="D1" s="574"/>
      <c r="E1" s="574"/>
      <c r="F1" s="574"/>
      <c r="G1" s="574"/>
      <c r="H1" s="574"/>
      <c r="I1" s="574"/>
      <c r="J1" s="574"/>
      <c r="K1" s="574"/>
      <c r="L1" s="574"/>
      <c r="M1" s="574"/>
      <c r="N1" s="574"/>
      <c r="O1" s="574"/>
      <c r="P1" s="574"/>
      <c r="Q1" s="574"/>
      <c r="R1" s="574"/>
      <c r="S1" s="574"/>
      <c r="T1" s="574"/>
      <c r="U1" s="574"/>
      <c r="V1" s="574"/>
      <c r="W1" s="574"/>
      <c r="X1" s="574"/>
      <c r="Y1" s="574"/>
      <c r="Z1" s="574"/>
    </row>
    <row r="2" spans="1:27" ht="15" customHeight="1" x14ac:dyDescent="0.25">
      <c r="A2" s="583" t="s">
        <v>16</v>
      </c>
      <c r="B2" s="586" t="s">
        <v>227</v>
      </c>
      <c r="C2" s="579" t="s">
        <v>228</v>
      </c>
      <c r="D2" s="576" t="s">
        <v>17</v>
      </c>
      <c r="E2" s="577"/>
      <c r="F2" s="577"/>
      <c r="G2" s="578"/>
      <c r="H2" s="589"/>
      <c r="I2" s="589"/>
      <c r="J2" s="579"/>
      <c r="K2" s="583" t="s">
        <v>18</v>
      </c>
      <c r="L2" s="589" t="s">
        <v>19</v>
      </c>
      <c r="M2" s="754"/>
      <c r="N2" s="754"/>
      <c r="O2" s="754"/>
      <c r="P2" s="754"/>
      <c r="Q2" s="577"/>
      <c r="R2" s="599" t="s">
        <v>20</v>
      </c>
      <c r="S2" s="576" t="s">
        <v>21</v>
      </c>
      <c r="T2" s="577"/>
      <c r="U2" s="578"/>
      <c r="V2" s="578"/>
      <c r="W2" s="576" t="s">
        <v>22</v>
      </c>
      <c r="X2" s="577"/>
      <c r="Y2" s="578"/>
      <c r="Z2" s="579"/>
    </row>
    <row r="3" spans="1:27" ht="36.75" customHeight="1" x14ac:dyDescent="0.25">
      <c r="A3" s="584"/>
      <c r="B3" s="582"/>
      <c r="C3" s="580"/>
      <c r="D3" s="535"/>
      <c r="E3" s="536"/>
      <c r="F3" s="536"/>
      <c r="G3" s="537"/>
      <c r="H3" s="590"/>
      <c r="I3" s="590"/>
      <c r="J3" s="580"/>
      <c r="K3" s="584"/>
      <c r="L3" s="575" t="s">
        <v>26</v>
      </c>
      <c r="M3" s="590" t="s">
        <v>23</v>
      </c>
      <c r="N3" s="607"/>
      <c r="O3" s="607"/>
      <c r="P3" s="607"/>
      <c r="Q3" s="536"/>
      <c r="R3" s="600"/>
      <c r="S3" s="535"/>
      <c r="T3" s="536"/>
      <c r="U3" s="537"/>
      <c r="V3" s="537"/>
      <c r="W3" s="535"/>
      <c r="X3" s="536"/>
      <c r="Y3" s="537"/>
      <c r="Z3" s="580"/>
    </row>
    <row r="4" spans="1:27" ht="15" customHeight="1" x14ac:dyDescent="0.25">
      <c r="A4" s="584"/>
      <c r="B4" s="582"/>
      <c r="C4" s="580"/>
      <c r="D4" s="539" t="s">
        <v>24</v>
      </c>
      <c r="E4" s="540"/>
      <c r="F4" s="541"/>
      <c r="G4" s="596" t="s">
        <v>229</v>
      </c>
      <c r="H4" s="540"/>
      <c r="I4" s="541"/>
      <c r="J4" s="581" t="s">
        <v>25</v>
      </c>
      <c r="K4" s="584"/>
      <c r="L4" s="575"/>
      <c r="M4" s="582" t="s">
        <v>27</v>
      </c>
      <c r="N4" s="755" t="s">
        <v>28</v>
      </c>
      <c r="O4" s="756"/>
      <c r="P4" s="756"/>
      <c r="Q4" s="534"/>
      <c r="R4" s="600"/>
      <c r="S4" s="533" t="s">
        <v>98</v>
      </c>
      <c r="T4" s="534"/>
      <c r="U4" s="766" t="s">
        <v>99</v>
      </c>
      <c r="V4" s="766"/>
      <c r="W4" s="533" t="s">
        <v>98</v>
      </c>
      <c r="X4" s="534"/>
      <c r="Y4" s="766" t="s">
        <v>99</v>
      </c>
      <c r="Z4" s="767"/>
    </row>
    <row r="5" spans="1:27" ht="15.75" x14ac:dyDescent="0.25">
      <c r="A5" s="584"/>
      <c r="B5" s="582"/>
      <c r="C5" s="580"/>
      <c r="D5" s="542"/>
      <c r="E5" s="543"/>
      <c r="F5" s="544"/>
      <c r="G5" s="597"/>
      <c r="H5" s="543"/>
      <c r="I5" s="544"/>
      <c r="J5" s="581"/>
      <c r="K5" s="584"/>
      <c r="L5" s="575"/>
      <c r="M5" s="582"/>
      <c r="N5" s="606" t="s">
        <v>29</v>
      </c>
      <c r="O5" s="606" t="s">
        <v>230</v>
      </c>
      <c r="P5" s="606" t="s">
        <v>30</v>
      </c>
      <c r="Q5" s="757" t="s">
        <v>113</v>
      </c>
      <c r="R5" s="600"/>
      <c r="S5" s="535" t="s">
        <v>31</v>
      </c>
      <c r="T5" s="536"/>
      <c r="U5" s="537"/>
      <c r="V5" s="537"/>
      <c r="W5" s="535" t="s">
        <v>31</v>
      </c>
      <c r="X5" s="536"/>
      <c r="Y5" s="537"/>
      <c r="Z5" s="580"/>
    </row>
    <row r="6" spans="1:27" ht="15.75" x14ac:dyDescent="0.25">
      <c r="A6" s="584"/>
      <c r="B6" s="582"/>
      <c r="C6" s="580"/>
      <c r="D6" s="542"/>
      <c r="E6" s="543"/>
      <c r="F6" s="544"/>
      <c r="G6" s="597"/>
      <c r="H6" s="543"/>
      <c r="I6" s="544"/>
      <c r="J6" s="581"/>
      <c r="K6" s="584"/>
      <c r="L6" s="575"/>
      <c r="M6" s="582"/>
      <c r="N6" s="606"/>
      <c r="O6" s="606"/>
      <c r="P6" s="606"/>
      <c r="Q6" s="758"/>
      <c r="R6" s="600"/>
      <c r="S6" s="256">
        <v>1</v>
      </c>
      <c r="T6" s="257">
        <v>2</v>
      </c>
      <c r="U6" s="258">
        <v>3</v>
      </c>
      <c r="V6" s="258">
        <v>4</v>
      </c>
      <c r="W6" s="256">
        <v>1</v>
      </c>
      <c r="X6" s="257">
        <v>2</v>
      </c>
      <c r="Y6" s="258">
        <v>3</v>
      </c>
      <c r="Z6" s="259">
        <v>4</v>
      </c>
    </row>
    <row r="7" spans="1:27" ht="36.75" customHeight="1" x14ac:dyDescent="0.25">
      <c r="A7" s="584"/>
      <c r="B7" s="582"/>
      <c r="C7" s="580"/>
      <c r="D7" s="542"/>
      <c r="E7" s="543"/>
      <c r="F7" s="544"/>
      <c r="G7" s="597"/>
      <c r="H7" s="543"/>
      <c r="I7" s="544"/>
      <c r="J7" s="581"/>
      <c r="K7" s="584"/>
      <c r="L7" s="575"/>
      <c r="M7" s="582"/>
      <c r="N7" s="606"/>
      <c r="O7" s="606"/>
      <c r="P7" s="606"/>
      <c r="Q7" s="758"/>
      <c r="R7" s="600"/>
      <c r="S7" s="535" t="s">
        <v>32</v>
      </c>
      <c r="T7" s="536"/>
      <c r="U7" s="537"/>
      <c r="V7" s="537"/>
      <c r="W7" s="535" t="s">
        <v>33</v>
      </c>
      <c r="X7" s="536"/>
      <c r="Y7" s="537"/>
      <c r="Z7" s="580"/>
    </row>
    <row r="8" spans="1:27" ht="41.25" customHeight="1" thickBot="1" x14ac:dyDescent="0.3">
      <c r="A8" s="585"/>
      <c r="B8" s="587"/>
      <c r="C8" s="588"/>
      <c r="D8" s="545"/>
      <c r="E8" s="546"/>
      <c r="F8" s="547"/>
      <c r="G8" s="598"/>
      <c r="H8" s="546"/>
      <c r="I8" s="547"/>
      <c r="J8" s="581"/>
      <c r="K8" s="584"/>
      <c r="L8" s="575"/>
      <c r="M8" s="582"/>
      <c r="N8" s="606"/>
      <c r="O8" s="606"/>
      <c r="P8" s="606"/>
      <c r="Q8" s="759"/>
      <c r="R8" s="600"/>
      <c r="S8" s="256">
        <v>19</v>
      </c>
      <c r="T8" s="257">
        <v>13</v>
      </c>
      <c r="U8" s="258">
        <v>27</v>
      </c>
      <c r="V8" s="258">
        <v>21</v>
      </c>
      <c r="W8" s="256">
        <v>26.9</v>
      </c>
      <c r="X8" s="260">
        <v>17.8</v>
      </c>
      <c r="Y8" s="258">
        <v>41.7</v>
      </c>
      <c r="Z8" s="259">
        <v>31.7</v>
      </c>
    </row>
    <row r="9" spans="1:27" ht="24" customHeight="1" thickBot="1" x14ac:dyDescent="0.3">
      <c r="A9" s="261">
        <v>1</v>
      </c>
      <c r="B9" s="261">
        <v>2</v>
      </c>
      <c r="C9" s="262">
        <v>3</v>
      </c>
      <c r="D9" s="548">
        <v>4</v>
      </c>
      <c r="E9" s="549"/>
      <c r="F9" s="550"/>
      <c r="G9" s="603">
        <v>5</v>
      </c>
      <c r="H9" s="604"/>
      <c r="I9" s="605"/>
      <c r="J9" s="263">
        <v>6</v>
      </c>
      <c r="K9" s="264">
        <v>7</v>
      </c>
      <c r="L9" s="265">
        <v>8</v>
      </c>
      <c r="M9" s="265">
        <v>9</v>
      </c>
      <c r="N9" s="265">
        <v>10</v>
      </c>
      <c r="O9" s="265">
        <v>11</v>
      </c>
      <c r="P9" s="265">
        <v>12</v>
      </c>
      <c r="Q9" s="266"/>
      <c r="R9" s="263">
        <v>13</v>
      </c>
      <c r="S9" s="267">
        <v>14</v>
      </c>
      <c r="T9" s="268">
        <v>15</v>
      </c>
      <c r="U9" s="265">
        <v>16</v>
      </c>
      <c r="V9" s="265">
        <v>17</v>
      </c>
      <c r="W9" s="267">
        <v>18</v>
      </c>
      <c r="X9" s="269">
        <v>19</v>
      </c>
      <c r="Y9" s="265">
        <v>20</v>
      </c>
      <c r="Z9" s="263">
        <v>21</v>
      </c>
    </row>
    <row r="10" spans="1:27" ht="19.5" customHeight="1" thickBot="1" x14ac:dyDescent="0.3">
      <c r="A10" s="730" t="s">
        <v>150</v>
      </c>
      <c r="B10" s="731"/>
      <c r="C10" s="731"/>
      <c r="D10" s="731"/>
      <c r="E10" s="731"/>
      <c r="F10" s="731"/>
      <c r="G10" s="731"/>
      <c r="H10" s="731"/>
      <c r="I10" s="731"/>
      <c r="J10" s="731"/>
      <c r="K10" s="731"/>
      <c r="L10" s="731"/>
      <c r="M10" s="731"/>
      <c r="N10" s="731"/>
      <c r="O10" s="731"/>
      <c r="P10" s="731"/>
      <c r="Q10" s="731"/>
      <c r="R10" s="731"/>
      <c r="S10" s="731"/>
      <c r="T10" s="731"/>
      <c r="U10" s="731"/>
      <c r="V10" s="731"/>
      <c r="W10" s="731"/>
      <c r="X10" s="731"/>
      <c r="Y10" s="731"/>
      <c r="Z10" s="732"/>
    </row>
    <row r="11" spans="1:27" ht="17.25" customHeight="1" thickBot="1" x14ac:dyDescent="0.3">
      <c r="A11" s="768" t="s">
        <v>151</v>
      </c>
      <c r="B11" s="769"/>
      <c r="C11" s="769"/>
      <c r="D11" s="769"/>
      <c r="E11" s="769"/>
      <c r="F11" s="769"/>
      <c r="G11" s="769"/>
      <c r="H11" s="769"/>
      <c r="I11" s="769"/>
      <c r="J11" s="769"/>
      <c r="K11" s="769"/>
      <c r="L11" s="769"/>
      <c r="M11" s="769"/>
      <c r="N11" s="769"/>
      <c r="O11" s="769"/>
      <c r="P11" s="769"/>
      <c r="Q11" s="769"/>
      <c r="R11" s="769"/>
      <c r="S11" s="769"/>
      <c r="T11" s="769"/>
      <c r="U11" s="769"/>
      <c r="V11" s="769"/>
      <c r="W11" s="769"/>
      <c r="X11" s="769"/>
      <c r="Y11" s="769"/>
      <c r="Z11" s="770"/>
    </row>
    <row r="12" spans="1:27" s="58" customFormat="1" ht="12" customHeight="1" x14ac:dyDescent="0.2">
      <c r="A12" s="431">
        <v>1</v>
      </c>
      <c r="B12" s="591" t="s">
        <v>157</v>
      </c>
      <c r="C12" s="592" t="s">
        <v>137</v>
      </c>
      <c r="D12" s="594">
        <v>3</v>
      </c>
      <c r="E12" s="557"/>
      <c r="F12" s="538"/>
      <c r="G12" s="594"/>
      <c r="H12" s="557"/>
      <c r="I12" s="538"/>
      <c r="J12" s="561"/>
      <c r="K12" s="420">
        <f t="shared" ref="K12" si="0">L12/30</f>
        <v>5</v>
      </c>
      <c r="L12" s="422">
        <f>M12+R12</f>
        <v>150</v>
      </c>
      <c r="M12" s="424">
        <f>N12+O12+P12+Q12</f>
        <v>74</v>
      </c>
      <c r="N12" s="415">
        <v>10</v>
      </c>
      <c r="O12" s="415">
        <v>52</v>
      </c>
      <c r="P12" s="415">
        <v>8</v>
      </c>
      <c r="Q12" s="415">
        <v>4</v>
      </c>
      <c r="R12" s="518">
        <f t="shared" ref="R12" si="1">SUM(S13:V13)</f>
        <v>76</v>
      </c>
      <c r="S12" s="192"/>
      <c r="T12" s="186"/>
      <c r="U12" s="186">
        <v>74</v>
      </c>
      <c r="V12" s="184"/>
      <c r="W12" s="601">
        <f t="shared" ref="W12" si="2">(S12+S13)/30</f>
        <v>0</v>
      </c>
      <c r="X12" s="558">
        <f t="shared" ref="X12" si="3">(T12+T13)/30</f>
        <v>0</v>
      </c>
      <c r="Y12" s="558">
        <f t="shared" ref="Y12" si="4">(U12+U13)/30</f>
        <v>5</v>
      </c>
      <c r="Z12" s="595">
        <f t="shared" ref="Z12" si="5">(V12+V13)/30</f>
        <v>0</v>
      </c>
      <c r="AA12" s="58" t="b">
        <f>N12+O12+P12+Q12=SUM(S12:V12)</f>
        <v>1</v>
      </c>
    </row>
    <row r="13" spans="1:27" s="58" customFormat="1" ht="11.25" customHeight="1" x14ac:dyDescent="0.2">
      <c r="A13" s="377"/>
      <c r="B13" s="378"/>
      <c r="C13" s="593"/>
      <c r="D13" s="381"/>
      <c r="E13" s="376"/>
      <c r="F13" s="387"/>
      <c r="G13" s="381"/>
      <c r="H13" s="376"/>
      <c r="I13" s="387"/>
      <c r="J13" s="562"/>
      <c r="K13" s="421"/>
      <c r="L13" s="423"/>
      <c r="M13" s="425"/>
      <c r="N13" s="403"/>
      <c r="O13" s="403"/>
      <c r="P13" s="403"/>
      <c r="Q13" s="403"/>
      <c r="R13" s="519"/>
      <c r="S13" s="182"/>
      <c r="T13" s="180"/>
      <c r="U13" s="180">
        <v>76</v>
      </c>
      <c r="V13" s="179"/>
      <c r="W13" s="602"/>
      <c r="X13" s="559"/>
      <c r="Y13" s="559"/>
      <c r="Z13" s="488"/>
      <c r="AA13" s="58" t="b">
        <f>R12=SUM(S13:V13)</f>
        <v>1</v>
      </c>
    </row>
    <row r="14" spans="1:27" s="78" customFormat="1" ht="15" customHeight="1" x14ac:dyDescent="0.2">
      <c r="A14" s="377"/>
      <c r="B14" s="378"/>
      <c r="C14" s="593"/>
      <c r="D14" s="382"/>
      <c r="E14" s="429"/>
      <c r="F14" s="388"/>
      <c r="G14" s="382"/>
      <c r="H14" s="429"/>
      <c r="I14" s="388"/>
      <c r="J14" s="562"/>
      <c r="K14" s="421"/>
      <c r="L14" s="423"/>
      <c r="M14" s="425"/>
      <c r="N14" s="404"/>
      <c r="O14" s="404"/>
      <c r="P14" s="404"/>
      <c r="Q14" s="404"/>
      <c r="R14" s="519"/>
      <c r="S14" s="172"/>
      <c r="T14" s="173"/>
      <c r="U14" s="94" t="s">
        <v>107</v>
      </c>
      <c r="V14" s="179"/>
      <c r="W14" s="602"/>
      <c r="X14" s="559"/>
      <c r="Y14" s="559"/>
      <c r="Z14" s="488"/>
    </row>
    <row r="15" spans="1:27" s="77" customFormat="1" ht="12" customHeight="1" x14ac:dyDescent="0.2">
      <c r="A15" s="444">
        <f>1+A12</f>
        <v>2</v>
      </c>
      <c r="B15" s="470" t="s">
        <v>158</v>
      </c>
      <c r="C15" s="503" t="s">
        <v>66</v>
      </c>
      <c r="D15" s="472"/>
      <c r="E15" s="457"/>
      <c r="F15" s="457"/>
      <c r="G15" s="472">
        <v>2</v>
      </c>
      <c r="H15" s="457"/>
      <c r="I15" s="460"/>
      <c r="J15" s="458"/>
      <c r="K15" s="420">
        <f>L15/30</f>
        <v>2</v>
      </c>
      <c r="L15" s="422">
        <f>M15+R15</f>
        <v>60</v>
      </c>
      <c r="M15" s="424">
        <f>N15+O15+P15+Q15</f>
        <v>30</v>
      </c>
      <c r="N15" s="419">
        <v>12</v>
      </c>
      <c r="O15" s="419">
        <v>8</v>
      </c>
      <c r="P15" s="419">
        <v>8</v>
      </c>
      <c r="Q15" s="417">
        <v>2</v>
      </c>
      <c r="R15" s="518">
        <f>SUM(S16:V16)</f>
        <v>30</v>
      </c>
      <c r="S15" s="122"/>
      <c r="T15" s="185">
        <v>30</v>
      </c>
      <c r="U15" s="131"/>
      <c r="V15" s="132"/>
      <c r="W15" s="560">
        <f t="shared" ref="W15" si="6">(S15+S16)/30</f>
        <v>0</v>
      </c>
      <c r="X15" s="514">
        <f t="shared" ref="X15" si="7">(T15+T16)/30</f>
        <v>2</v>
      </c>
      <c r="Y15" s="490">
        <f t="shared" ref="Y15" si="8">(U15+U16)/30</f>
        <v>0</v>
      </c>
      <c r="Z15" s="515">
        <f t="shared" ref="Z15" si="9">(V15+V16)/30</f>
        <v>0</v>
      </c>
      <c r="AA15" s="79" t="b">
        <f>N15+O15+P15+Q15=SUM(S15:V15)</f>
        <v>1</v>
      </c>
    </row>
    <row r="16" spans="1:27" s="77" customFormat="1" ht="12" customHeight="1" x14ac:dyDescent="0.2">
      <c r="A16" s="444"/>
      <c r="B16" s="446"/>
      <c r="C16" s="504"/>
      <c r="D16" s="472"/>
      <c r="E16" s="457"/>
      <c r="F16" s="457"/>
      <c r="G16" s="472"/>
      <c r="H16" s="457"/>
      <c r="I16" s="460"/>
      <c r="J16" s="563"/>
      <c r="K16" s="421"/>
      <c r="L16" s="423"/>
      <c r="M16" s="425"/>
      <c r="N16" s="474"/>
      <c r="O16" s="474"/>
      <c r="P16" s="474"/>
      <c r="Q16" s="418"/>
      <c r="R16" s="519"/>
      <c r="S16" s="122"/>
      <c r="T16" s="181">
        <v>30</v>
      </c>
      <c r="U16" s="131"/>
      <c r="V16" s="132"/>
      <c r="W16" s="560"/>
      <c r="X16" s="514"/>
      <c r="Y16" s="490"/>
      <c r="Z16" s="515"/>
      <c r="AA16" s="79" t="b">
        <f>R15=SUM(S16:V16)</f>
        <v>1</v>
      </c>
    </row>
    <row r="17" spans="1:30" s="77" customFormat="1" ht="15.75" customHeight="1" x14ac:dyDescent="0.2">
      <c r="A17" s="444"/>
      <c r="B17" s="468"/>
      <c r="C17" s="505"/>
      <c r="D17" s="472"/>
      <c r="E17" s="457"/>
      <c r="F17" s="457"/>
      <c r="G17" s="472"/>
      <c r="H17" s="457"/>
      <c r="I17" s="460"/>
      <c r="J17" s="456"/>
      <c r="K17" s="421"/>
      <c r="L17" s="423"/>
      <c r="M17" s="425"/>
      <c r="N17" s="474"/>
      <c r="O17" s="474"/>
      <c r="P17" s="474"/>
      <c r="Q17" s="419"/>
      <c r="R17" s="519"/>
      <c r="S17" s="171"/>
      <c r="T17" s="170" t="s">
        <v>156</v>
      </c>
      <c r="U17" s="124"/>
      <c r="V17" s="132"/>
      <c r="W17" s="560"/>
      <c r="X17" s="514"/>
      <c r="Y17" s="490"/>
      <c r="Z17" s="515"/>
      <c r="AA17" s="79"/>
    </row>
    <row r="18" spans="1:30" s="77" customFormat="1" ht="12" customHeight="1" x14ac:dyDescent="0.2">
      <c r="A18" s="444">
        <f t="shared" ref="A18" si="10">1+A15</f>
        <v>3</v>
      </c>
      <c r="B18" s="468" t="s">
        <v>226</v>
      </c>
      <c r="C18" s="513" t="s">
        <v>67</v>
      </c>
      <c r="D18" s="471"/>
      <c r="E18" s="456"/>
      <c r="F18" s="459"/>
      <c r="G18" s="471">
        <v>1</v>
      </c>
      <c r="H18" s="456"/>
      <c r="I18" s="459"/>
      <c r="J18" s="506"/>
      <c r="K18" s="420">
        <f t="shared" ref="K18" si="11">L18/30</f>
        <v>2</v>
      </c>
      <c r="L18" s="422">
        <f>M18+R18</f>
        <v>60</v>
      </c>
      <c r="M18" s="424">
        <f>N18+O18+P18+Q18</f>
        <v>30</v>
      </c>
      <c r="N18" s="461">
        <v>14</v>
      </c>
      <c r="O18" s="419">
        <v>6</v>
      </c>
      <c r="P18" s="419">
        <v>8</v>
      </c>
      <c r="Q18" s="417">
        <v>2</v>
      </c>
      <c r="R18" s="518">
        <f t="shared" ref="R18" si="12">SUM(S19:V19)</f>
        <v>30</v>
      </c>
      <c r="S18" s="185">
        <v>30</v>
      </c>
      <c r="T18" s="185"/>
      <c r="U18" s="123"/>
      <c r="V18" s="133"/>
      <c r="W18" s="489">
        <f t="shared" ref="W18" si="13">(S18+S19)/30</f>
        <v>2</v>
      </c>
      <c r="X18" s="490">
        <f t="shared" ref="X18" si="14">(T18+T19)/30</f>
        <v>0</v>
      </c>
      <c r="Y18" s="490">
        <f t="shared" ref="Y18" si="15">(U18+U19)/30</f>
        <v>0</v>
      </c>
      <c r="Z18" s="515">
        <f t="shared" ref="Z18" si="16">(V18+V19)/30</f>
        <v>0</v>
      </c>
      <c r="AA18" s="79" t="b">
        <f>N18+O18+P18+Q18=SUM(S18:V18)</f>
        <v>1</v>
      </c>
    </row>
    <row r="19" spans="1:30" s="77" customFormat="1" ht="12" customHeight="1" x14ac:dyDescent="0.2">
      <c r="A19" s="444"/>
      <c r="B19" s="469"/>
      <c r="C19" s="513"/>
      <c r="D19" s="472"/>
      <c r="E19" s="457"/>
      <c r="F19" s="460"/>
      <c r="G19" s="472"/>
      <c r="H19" s="457"/>
      <c r="I19" s="460"/>
      <c r="J19" s="506"/>
      <c r="K19" s="421"/>
      <c r="L19" s="423"/>
      <c r="M19" s="425"/>
      <c r="N19" s="662"/>
      <c r="O19" s="474"/>
      <c r="P19" s="474"/>
      <c r="Q19" s="418"/>
      <c r="R19" s="519"/>
      <c r="S19" s="190">
        <v>30</v>
      </c>
      <c r="T19" s="134"/>
      <c r="U19" s="131"/>
      <c r="V19" s="121"/>
      <c r="W19" s="489"/>
      <c r="X19" s="490"/>
      <c r="Y19" s="490"/>
      <c r="Z19" s="515"/>
      <c r="AA19" s="79" t="b">
        <f>R18=SUM(S19:V19)</f>
        <v>1</v>
      </c>
    </row>
    <row r="20" spans="1:30" s="77" customFormat="1" ht="12" customHeight="1" x14ac:dyDescent="0.2">
      <c r="A20" s="444"/>
      <c r="B20" s="470"/>
      <c r="C20" s="513"/>
      <c r="D20" s="473"/>
      <c r="E20" s="458"/>
      <c r="F20" s="461"/>
      <c r="G20" s="473"/>
      <c r="H20" s="458"/>
      <c r="I20" s="461"/>
      <c r="J20" s="506"/>
      <c r="K20" s="421"/>
      <c r="L20" s="423"/>
      <c r="M20" s="425"/>
      <c r="N20" s="662"/>
      <c r="O20" s="474"/>
      <c r="P20" s="474"/>
      <c r="Q20" s="419"/>
      <c r="R20" s="519"/>
      <c r="S20" s="170" t="s">
        <v>156</v>
      </c>
      <c r="T20" s="131"/>
      <c r="U20" s="124"/>
      <c r="V20" s="191"/>
      <c r="W20" s="489"/>
      <c r="X20" s="490"/>
      <c r="Y20" s="490"/>
      <c r="Z20" s="515"/>
      <c r="AA20" s="79"/>
    </row>
    <row r="21" spans="1:30" s="76" customFormat="1" ht="12" customHeight="1" x14ac:dyDescent="0.2">
      <c r="A21" s="444">
        <f t="shared" ref="A21" si="17">1+A18</f>
        <v>4</v>
      </c>
      <c r="B21" s="468" t="s">
        <v>159</v>
      </c>
      <c r="C21" s="716" t="s">
        <v>65</v>
      </c>
      <c r="D21" s="471">
        <v>4</v>
      </c>
      <c r="E21" s="456"/>
      <c r="F21" s="456"/>
      <c r="G21" s="471">
        <v>2</v>
      </c>
      <c r="H21" s="456"/>
      <c r="I21" s="459"/>
      <c r="J21" s="506"/>
      <c r="K21" s="420">
        <f>L21/30</f>
        <v>4</v>
      </c>
      <c r="L21" s="422">
        <f>M21+R21</f>
        <v>120</v>
      </c>
      <c r="M21" s="424">
        <f>N21+O21+P21+Q21</f>
        <v>60</v>
      </c>
      <c r="N21" s="474"/>
      <c r="O21" s="563"/>
      <c r="P21" s="474">
        <v>56</v>
      </c>
      <c r="Q21" s="417">
        <v>4</v>
      </c>
      <c r="R21" s="518">
        <f>SUM(S22:V22)</f>
        <v>60</v>
      </c>
      <c r="S21" s="190">
        <v>16</v>
      </c>
      <c r="T21" s="181">
        <v>16</v>
      </c>
      <c r="U21" s="181">
        <v>14</v>
      </c>
      <c r="V21" s="189">
        <v>14</v>
      </c>
      <c r="W21" s="489">
        <f t="shared" ref="W21" si="18">(S21+S22)/30</f>
        <v>1.0666666666666667</v>
      </c>
      <c r="X21" s="514">
        <f t="shared" ref="X21" si="19">(T21+T22)/30</f>
        <v>1.0666666666666667</v>
      </c>
      <c r="Y21" s="514">
        <f t="shared" ref="Y21" si="20">(U21+U22)/30</f>
        <v>0.93333333333333335</v>
      </c>
      <c r="Z21" s="529">
        <f t="shared" ref="Z21" si="21">(V21+V22)/30</f>
        <v>0.93333333333333335</v>
      </c>
      <c r="AA21" s="79" t="b">
        <f>N21+O21+P21+Q21=SUM(S21:V21)</f>
        <v>1</v>
      </c>
    </row>
    <row r="22" spans="1:30" s="76" customFormat="1" ht="12" customHeight="1" x14ac:dyDescent="0.2">
      <c r="A22" s="444"/>
      <c r="B22" s="469"/>
      <c r="C22" s="716"/>
      <c r="D22" s="472"/>
      <c r="E22" s="457"/>
      <c r="F22" s="457"/>
      <c r="G22" s="472"/>
      <c r="H22" s="457"/>
      <c r="I22" s="460"/>
      <c r="J22" s="506"/>
      <c r="K22" s="421"/>
      <c r="L22" s="423"/>
      <c r="M22" s="425"/>
      <c r="N22" s="474"/>
      <c r="O22" s="563"/>
      <c r="P22" s="474"/>
      <c r="Q22" s="418"/>
      <c r="R22" s="519"/>
      <c r="S22" s="190">
        <v>16</v>
      </c>
      <c r="T22" s="181">
        <v>16</v>
      </c>
      <c r="U22" s="181">
        <v>14</v>
      </c>
      <c r="V22" s="189">
        <v>14</v>
      </c>
      <c r="W22" s="489"/>
      <c r="X22" s="514"/>
      <c r="Y22" s="514"/>
      <c r="Z22" s="529"/>
      <c r="AA22" s="79" t="b">
        <f>R21=SUM(S22:V22)</f>
        <v>1</v>
      </c>
    </row>
    <row r="23" spans="1:30" s="76" customFormat="1" ht="12" customHeight="1" thickBot="1" x14ac:dyDescent="0.25">
      <c r="A23" s="444"/>
      <c r="B23" s="470"/>
      <c r="C23" s="716"/>
      <c r="D23" s="473"/>
      <c r="E23" s="458"/>
      <c r="F23" s="458"/>
      <c r="G23" s="473"/>
      <c r="H23" s="458"/>
      <c r="I23" s="461"/>
      <c r="J23" s="506"/>
      <c r="K23" s="421"/>
      <c r="L23" s="423"/>
      <c r="M23" s="425"/>
      <c r="N23" s="474"/>
      <c r="O23" s="563"/>
      <c r="P23" s="474"/>
      <c r="Q23" s="419"/>
      <c r="R23" s="519"/>
      <c r="S23" s="190"/>
      <c r="T23" s="170" t="s">
        <v>156</v>
      </c>
      <c r="U23" s="174"/>
      <c r="V23" s="94" t="s">
        <v>107</v>
      </c>
      <c r="W23" s="489"/>
      <c r="X23" s="514"/>
      <c r="Y23" s="514"/>
      <c r="Z23" s="529"/>
      <c r="AA23" s="80"/>
    </row>
    <row r="24" spans="1:30" s="76" customFormat="1" ht="12" hidden="1" customHeight="1" x14ac:dyDescent="0.2">
      <c r="A24" s="368">
        <f t="shared" ref="A24" si="22">1+A21</f>
        <v>5</v>
      </c>
      <c r="B24" s="378"/>
      <c r="C24" s="379"/>
      <c r="D24" s="380"/>
      <c r="E24" s="375"/>
      <c r="F24" s="386"/>
      <c r="G24" s="380"/>
      <c r="H24" s="375"/>
      <c r="I24" s="386"/>
      <c r="J24" s="396"/>
      <c r="K24" s="420">
        <f t="shared" ref="K24" si="23">L24/30</f>
        <v>0</v>
      </c>
      <c r="L24" s="422">
        <f t="shared" ref="L24" si="24">M24+R24</f>
        <v>0</v>
      </c>
      <c r="M24" s="424">
        <f t="shared" ref="M24" si="25">N24+O24+P24+Q24</f>
        <v>0</v>
      </c>
      <c r="N24" s="411"/>
      <c r="O24" s="368"/>
      <c r="P24" s="368"/>
      <c r="Q24" s="402"/>
      <c r="R24" s="518">
        <f t="shared" ref="R24" si="26">SUM(S25:V25)</f>
        <v>0</v>
      </c>
      <c r="S24" s="182"/>
      <c r="T24" s="254"/>
      <c r="U24" s="255"/>
      <c r="V24" s="96"/>
      <c r="W24" s="522">
        <f t="shared" ref="W24" si="27">(S24+S25)/30</f>
        <v>0</v>
      </c>
      <c r="X24" s="484">
        <f t="shared" ref="X24" si="28">(T24+T25)/30</f>
        <v>0</v>
      </c>
      <c r="Y24" s="484">
        <f t="shared" ref="Y24" si="29">(U24+U25)/30</f>
        <v>0</v>
      </c>
      <c r="Z24" s="524">
        <f t="shared" ref="Z24" si="30">(V24+V25)/30</f>
        <v>0</v>
      </c>
      <c r="AA24" s="58" t="b">
        <f>N24+O24+P24+Q24=SUM(S24:V24)</f>
        <v>1</v>
      </c>
    </row>
    <row r="25" spans="1:30" s="76" customFormat="1" ht="12" hidden="1" customHeight="1" x14ac:dyDescent="0.2">
      <c r="A25" s="368"/>
      <c r="B25" s="378"/>
      <c r="C25" s="379"/>
      <c r="D25" s="381"/>
      <c r="E25" s="376"/>
      <c r="F25" s="387"/>
      <c r="G25" s="381"/>
      <c r="H25" s="376"/>
      <c r="I25" s="387"/>
      <c r="J25" s="396"/>
      <c r="K25" s="421"/>
      <c r="L25" s="423"/>
      <c r="M25" s="425"/>
      <c r="N25" s="411"/>
      <c r="O25" s="368"/>
      <c r="P25" s="368"/>
      <c r="Q25" s="403"/>
      <c r="R25" s="519"/>
      <c r="S25" s="182"/>
      <c r="T25" s="180"/>
      <c r="U25" s="182"/>
      <c r="V25" s="96"/>
      <c r="W25" s="523"/>
      <c r="X25" s="485"/>
      <c r="Y25" s="485"/>
      <c r="Z25" s="525"/>
      <c r="AA25" s="58" t="b">
        <f>R24=SUM(S25:V25)</f>
        <v>1</v>
      </c>
    </row>
    <row r="26" spans="1:30" s="76" customFormat="1" ht="15.75" hidden="1" customHeight="1" thickBot="1" x14ac:dyDescent="0.25">
      <c r="A26" s="368"/>
      <c r="B26" s="378"/>
      <c r="C26" s="379"/>
      <c r="D26" s="382"/>
      <c r="E26" s="429"/>
      <c r="F26" s="388"/>
      <c r="G26" s="382"/>
      <c r="H26" s="429"/>
      <c r="I26" s="388"/>
      <c r="J26" s="396"/>
      <c r="K26" s="421"/>
      <c r="L26" s="423"/>
      <c r="M26" s="425"/>
      <c r="N26" s="411"/>
      <c r="O26" s="368"/>
      <c r="P26" s="368"/>
      <c r="Q26" s="404"/>
      <c r="R26" s="519"/>
      <c r="S26" s="170"/>
      <c r="T26" s="170"/>
      <c r="U26" s="170"/>
      <c r="V26" s="94"/>
      <c r="W26" s="523"/>
      <c r="X26" s="486"/>
      <c r="Y26" s="486"/>
      <c r="Z26" s="487"/>
      <c r="AA26" s="59"/>
    </row>
    <row r="27" spans="1:30" s="56" customFormat="1" ht="12" customHeight="1" x14ac:dyDescent="0.2">
      <c r="A27" s="707" t="s">
        <v>34</v>
      </c>
      <c r="B27" s="708"/>
      <c r="C27" s="708"/>
      <c r="D27" s="552"/>
      <c r="E27" s="509"/>
      <c r="F27" s="511"/>
      <c r="G27" s="552"/>
      <c r="H27" s="509"/>
      <c r="I27" s="511"/>
      <c r="J27" s="572"/>
      <c r="K27" s="570">
        <f>SUM(K12:K26)</f>
        <v>13</v>
      </c>
      <c r="L27" s="667">
        <f t="shared" ref="L27:R27" si="31">SUM(L12:L26)</f>
        <v>390</v>
      </c>
      <c r="M27" s="667">
        <f t="shared" si="31"/>
        <v>194</v>
      </c>
      <c r="N27" s="667">
        <f t="shared" si="31"/>
        <v>36</v>
      </c>
      <c r="O27" s="667">
        <f t="shared" si="31"/>
        <v>66</v>
      </c>
      <c r="P27" s="667">
        <f t="shared" si="31"/>
        <v>80</v>
      </c>
      <c r="Q27" s="667">
        <f t="shared" si="31"/>
        <v>12</v>
      </c>
      <c r="R27" s="665">
        <f t="shared" si="31"/>
        <v>196</v>
      </c>
      <c r="S27" s="81">
        <f>S12+S15+S18+S21+S24</f>
        <v>46</v>
      </c>
      <c r="T27" s="82">
        <f t="shared" ref="T27:V27" si="32">T12+T15+T18+T21+T24</f>
        <v>46</v>
      </c>
      <c r="U27" s="82">
        <f t="shared" si="32"/>
        <v>88</v>
      </c>
      <c r="V27" s="83">
        <f t="shared" si="32"/>
        <v>14</v>
      </c>
      <c r="W27" s="527">
        <f>SUM(W12:W26)</f>
        <v>3.0666666666666664</v>
      </c>
      <c r="X27" s="516">
        <f t="shared" ref="X27:Z27" si="33">SUM(X12:X26)</f>
        <v>3.0666666666666664</v>
      </c>
      <c r="Y27" s="516">
        <f t="shared" si="33"/>
        <v>5.9333333333333336</v>
      </c>
      <c r="Z27" s="530">
        <f t="shared" si="33"/>
        <v>0.93333333333333335</v>
      </c>
      <c r="AA27" s="55" t="b">
        <f>N27+O27+P27+Q27=SUM(S27:V27)</f>
        <v>1</v>
      </c>
      <c r="AB27" s="57" t="b">
        <f t="shared" ref="AB27:AD27" si="34">(T27+T28)/30=X27</f>
        <v>1</v>
      </c>
      <c r="AC27" s="57" t="b">
        <f t="shared" si="34"/>
        <v>1</v>
      </c>
      <c r="AD27" s="57" t="b">
        <f t="shared" si="34"/>
        <v>1</v>
      </c>
    </row>
    <row r="28" spans="1:30" s="56" customFormat="1" ht="12" customHeight="1" thickBot="1" x14ac:dyDescent="0.25">
      <c r="A28" s="709"/>
      <c r="B28" s="710"/>
      <c r="C28" s="710"/>
      <c r="D28" s="553"/>
      <c r="E28" s="510"/>
      <c r="F28" s="512"/>
      <c r="G28" s="553"/>
      <c r="H28" s="510"/>
      <c r="I28" s="512"/>
      <c r="J28" s="573"/>
      <c r="K28" s="571"/>
      <c r="L28" s="668"/>
      <c r="M28" s="668"/>
      <c r="N28" s="668"/>
      <c r="O28" s="668"/>
      <c r="P28" s="668"/>
      <c r="Q28" s="668"/>
      <c r="R28" s="666"/>
      <c r="S28" s="84">
        <f>S13+S16+S19+S22+S25</f>
        <v>46</v>
      </c>
      <c r="T28" s="85">
        <f t="shared" ref="T28:V28" si="35">T13+T16+T19+T22+T25</f>
        <v>46</v>
      </c>
      <c r="U28" s="85">
        <f t="shared" si="35"/>
        <v>90</v>
      </c>
      <c r="V28" s="86">
        <f t="shared" si="35"/>
        <v>14</v>
      </c>
      <c r="W28" s="528"/>
      <c r="X28" s="517"/>
      <c r="Y28" s="517"/>
      <c r="Z28" s="531"/>
      <c r="AA28" s="55" t="b">
        <f>R27=SUM(S28:V28)</f>
        <v>1</v>
      </c>
      <c r="AB28" s="57"/>
      <c r="AC28" s="57"/>
      <c r="AD28" s="57"/>
    </row>
    <row r="29" spans="1:30" s="47" customFormat="1" ht="18" customHeight="1" thickBot="1" x14ac:dyDescent="0.25">
      <c r="A29" s="711" t="s">
        <v>152</v>
      </c>
      <c r="B29" s="712"/>
      <c r="C29" s="712"/>
      <c r="D29" s="712"/>
      <c r="E29" s="712"/>
      <c r="F29" s="712"/>
      <c r="G29" s="712"/>
      <c r="H29" s="712"/>
      <c r="I29" s="712"/>
      <c r="J29" s="712"/>
      <c r="K29" s="712"/>
      <c r="L29" s="712"/>
      <c r="M29" s="712"/>
      <c r="N29" s="712"/>
      <c r="O29" s="712"/>
      <c r="P29" s="712"/>
      <c r="Q29" s="712"/>
      <c r="R29" s="712"/>
      <c r="S29" s="712"/>
      <c r="T29" s="712"/>
      <c r="U29" s="712"/>
      <c r="V29" s="712"/>
      <c r="W29" s="712"/>
      <c r="X29" s="712"/>
      <c r="Y29" s="712"/>
      <c r="Z29" s="713"/>
    </row>
    <row r="30" spans="1:30" s="80" customFormat="1" ht="12" customHeight="1" x14ac:dyDescent="0.2">
      <c r="A30" s="444">
        <v>5</v>
      </c>
      <c r="B30" s="445" t="s">
        <v>263</v>
      </c>
      <c r="C30" s="714" t="s">
        <v>179</v>
      </c>
      <c r="D30" s="507">
        <v>2</v>
      </c>
      <c r="E30" s="508">
        <v>4</v>
      </c>
      <c r="F30" s="464"/>
      <c r="G30" s="507">
        <v>1</v>
      </c>
      <c r="H30" s="508">
        <v>3</v>
      </c>
      <c r="I30" s="464"/>
      <c r="J30" s="465"/>
      <c r="K30" s="420">
        <f>L30/30</f>
        <v>6</v>
      </c>
      <c r="L30" s="422">
        <f>M30+R30</f>
        <v>180</v>
      </c>
      <c r="M30" s="424">
        <f>N30+O30+P30+Q30</f>
        <v>180</v>
      </c>
      <c r="N30" s="532"/>
      <c r="O30" s="532"/>
      <c r="P30" s="532">
        <v>164</v>
      </c>
      <c r="Q30" s="532">
        <v>16</v>
      </c>
      <c r="R30" s="518">
        <f>SUM(S31:V31)</f>
        <v>0</v>
      </c>
      <c r="S30" s="138">
        <v>40</v>
      </c>
      <c r="T30" s="139">
        <v>40</v>
      </c>
      <c r="U30" s="139">
        <v>60</v>
      </c>
      <c r="V30" s="193">
        <v>40</v>
      </c>
      <c r="W30" s="551">
        <f>(S30+S31)/30</f>
        <v>1.3333333333333333</v>
      </c>
      <c r="X30" s="526">
        <f>(T30+T31)/30</f>
        <v>1.3333333333333333</v>
      </c>
      <c r="Y30" s="526">
        <f>(U30+U31)/30</f>
        <v>2</v>
      </c>
      <c r="Z30" s="681">
        <f>(V30+V31)/30</f>
        <v>1.3333333333333333</v>
      </c>
      <c r="AA30" s="79" t="b">
        <f>N30+O30+P30+Q30=SUM(S30:V30)</f>
        <v>1</v>
      </c>
    </row>
    <row r="31" spans="1:30" s="80" customFormat="1" ht="12" customHeight="1" x14ac:dyDescent="0.2">
      <c r="A31" s="444"/>
      <c r="B31" s="446"/>
      <c r="C31" s="715"/>
      <c r="D31" s="472"/>
      <c r="E31" s="457"/>
      <c r="F31" s="460"/>
      <c r="G31" s="472"/>
      <c r="H31" s="457"/>
      <c r="I31" s="460"/>
      <c r="J31" s="466"/>
      <c r="K31" s="421"/>
      <c r="L31" s="423"/>
      <c r="M31" s="425"/>
      <c r="N31" s="418"/>
      <c r="O31" s="418"/>
      <c r="P31" s="418"/>
      <c r="Q31" s="418"/>
      <c r="R31" s="519"/>
      <c r="S31" s="190"/>
      <c r="T31" s="181"/>
      <c r="U31" s="181"/>
      <c r="V31" s="189"/>
      <c r="W31" s="492"/>
      <c r="X31" s="495"/>
      <c r="Y31" s="495"/>
      <c r="Z31" s="482"/>
      <c r="AA31" s="79" t="b">
        <f>R30=SUM(S31:V31)</f>
        <v>1</v>
      </c>
    </row>
    <row r="32" spans="1:30" s="80" customFormat="1" ht="12" customHeight="1" x14ac:dyDescent="0.2">
      <c r="A32" s="444"/>
      <c r="B32" s="446"/>
      <c r="C32" s="450"/>
      <c r="D32" s="473"/>
      <c r="E32" s="458"/>
      <c r="F32" s="461"/>
      <c r="G32" s="473"/>
      <c r="H32" s="458"/>
      <c r="I32" s="461"/>
      <c r="J32" s="467"/>
      <c r="K32" s="421"/>
      <c r="L32" s="423"/>
      <c r="M32" s="425"/>
      <c r="N32" s="419"/>
      <c r="O32" s="419"/>
      <c r="P32" s="419"/>
      <c r="Q32" s="419"/>
      <c r="R32" s="519"/>
      <c r="S32" s="170" t="s">
        <v>156</v>
      </c>
      <c r="T32" s="94" t="s">
        <v>107</v>
      </c>
      <c r="U32" s="170" t="s">
        <v>156</v>
      </c>
      <c r="V32" s="94" t="s">
        <v>107</v>
      </c>
      <c r="W32" s="493"/>
      <c r="X32" s="496"/>
      <c r="Y32" s="496"/>
      <c r="Z32" s="483"/>
    </row>
    <row r="33" spans="1:27" s="76" customFormat="1" ht="12" customHeight="1" x14ac:dyDescent="0.2">
      <c r="A33" s="444">
        <v>6</v>
      </c>
      <c r="B33" s="446" t="s">
        <v>160</v>
      </c>
      <c r="C33" s="450" t="s">
        <v>115</v>
      </c>
      <c r="D33" s="452"/>
      <c r="E33" s="462"/>
      <c r="F33" s="448"/>
      <c r="G33" s="472">
        <v>2</v>
      </c>
      <c r="H33" s="462"/>
      <c r="I33" s="448"/>
      <c r="J33" s="453"/>
      <c r="K33" s="420">
        <f t="shared" ref="K33" si="36">L33/30</f>
        <v>5</v>
      </c>
      <c r="L33" s="422">
        <f>M33+R33</f>
        <v>150</v>
      </c>
      <c r="M33" s="424">
        <f>N33+O33+P33+Q33</f>
        <v>62</v>
      </c>
      <c r="N33" s="388">
        <v>14</v>
      </c>
      <c r="O33" s="404">
        <v>26</v>
      </c>
      <c r="P33" s="404">
        <v>18</v>
      </c>
      <c r="Q33" s="403">
        <v>4</v>
      </c>
      <c r="R33" s="518">
        <f>SUM(S34:V34)</f>
        <v>88</v>
      </c>
      <c r="S33" s="188">
        <v>30</v>
      </c>
      <c r="T33" s="185">
        <v>32</v>
      </c>
      <c r="U33" s="123"/>
      <c r="V33" s="194"/>
      <c r="W33" s="554">
        <f>(S33+S34)/30</f>
        <v>2.3333333333333335</v>
      </c>
      <c r="X33" s="496">
        <f t="shared" ref="X33" si="37">(T33+T34)/30</f>
        <v>2.6666666666666665</v>
      </c>
      <c r="Y33" s="717">
        <f t="shared" ref="Y33" si="38">(U33+U34)/30</f>
        <v>0</v>
      </c>
      <c r="Z33" s="521">
        <f t="shared" ref="Z33" si="39">(V33+V34)/30</f>
        <v>0</v>
      </c>
      <c r="AA33" s="79" t="b">
        <f>N33+O33+P33+Q33=SUM(S33:V33)</f>
        <v>1</v>
      </c>
    </row>
    <row r="34" spans="1:27" s="76" customFormat="1" ht="12" customHeight="1" x14ac:dyDescent="0.2">
      <c r="A34" s="444"/>
      <c r="B34" s="446"/>
      <c r="C34" s="451"/>
      <c r="D34" s="452"/>
      <c r="E34" s="462"/>
      <c r="F34" s="448"/>
      <c r="G34" s="472"/>
      <c r="H34" s="462"/>
      <c r="I34" s="448"/>
      <c r="J34" s="611"/>
      <c r="K34" s="421"/>
      <c r="L34" s="423"/>
      <c r="M34" s="425"/>
      <c r="N34" s="411"/>
      <c r="O34" s="368"/>
      <c r="P34" s="368"/>
      <c r="Q34" s="403"/>
      <c r="R34" s="519"/>
      <c r="S34" s="190">
        <v>40</v>
      </c>
      <c r="T34" s="181">
        <v>48</v>
      </c>
      <c r="U34" s="124"/>
      <c r="V34" s="191"/>
      <c r="W34" s="555"/>
      <c r="X34" s="514"/>
      <c r="Y34" s="718"/>
      <c r="Z34" s="515"/>
      <c r="AA34" s="79" t="b">
        <f>R33=SUM(S34:V34)</f>
        <v>1</v>
      </c>
    </row>
    <row r="35" spans="1:27" s="76" customFormat="1" ht="12" customHeight="1" x14ac:dyDescent="0.2">
      <c r="A35" s="444"/>
      <c r="B35" s="446"/>
      <c r="C35" s="451"/>
      <c r="D35" s="453"/>
      <c r="E35" s="463"/>
      <c r="F35" s="449"/>
      <c r="G35" s="473"/>
      <c r="H35" s="463"/>
      <c r="I35" s="449"/>
      <c r="J35" s="611"/>
      <c r="K35" s="421"/>
      <c r="L35" s="423"/>
      <c r="M35" s="425"/>
      <c r="N35" s="411"/>
      <c r="O35" s="368"/>
      <c r="P35" s="368"/>
      <c r="Q35" s="404"/>
      <c r="R35" s="519"/>
      <c r="S35" s="171"/>
      <c r="T35" s="170" t="s">
        <v>156</v>
      </c>
      <c r="U35" s="94"/>
      <c r="V35" s="191"/>
      <c r="W35" s="555"/>
      <c r="X35" s="514"/>
      <c r="Y35" s="718"/>
      <c r="Z35" s="515"/>
      <c r="AA35" s="80"/>
    </row>
    <row r="36" spans="1:27" s="76" customFormat="1" ht="12" customHeight="1" x14ac:dyDescent="0.2">
      <c r="A36" s="913">
        <v>7</v>
      </c>
      <c r="B36" s="501" t="s">
        <v>161</v>
      </c>
      <c r="C36" s="914" t="s">
        <v>247</v>
      </c>
      <c r="D36" s="471">
        <v>4</v>
      </c>
      <c r="E36" s="456"/>
      <c r="F36" s="459"/>
      <c r="G36" s="471">
        <v>3</v>
      </c>
      <c r="H36" s="456"/>
      <c r="I36" s="459"/>
      <c r="J36" s="695">
        <v>3</v>
      </c>
      <c r="K36" s="420">
        <f>L36/30</f>
        <v>9</v>
      </c>
      <c r="L36" s="422">
        <f>M36+R36</f>
        <v>270</v>
      </c>
      <c r="M36" s="424">
        <f>N36+O36+P36+Q36</f>
        <v>134</v>
      </c>
      <c r="N36" s="474">
        <v>6</v>
      </c>
      <c r="O36" s="474">
        <v>46</v>
      </c>
      <c r="P36" s="474">
        <v>58</v>
      </c>
      <c r="Q36" s="417">
        <v>24</v>
      </c>
      <c r="R36" s="518">
        <f>SUM(S37:V37)</f>
        <v>136</v>
      </c>
      <c r="S36" s="219">
        <v>26</v>
      </c>
      <c r="T36" s="223">
        <v>34</v>
      </c>
      <c r="U36" s="223">
        <v>26</v>
      </c>
      <c r="V36" s="223">
        <v>48</v>
      </c>
      <c r="W36" s="491">
        <f>(S36+S37)/30</f>
        <v>2</v>
      </c>
      <c r="X36" s="494">
        <f>(T36+T37)/30</f>
        <v>2</v>
      </c>
      <c r="Y36" s="494">
        <f>(U36+U37)/30</f>
        <v>2.1333333333333333</v>
      </c>
      <c r="Z36" s="481">
        <f>(V36+V37)/30</f>
        <v>2.8666666666666667</v>
      </c>
      <c r="AA36" s="58" t="b">
        <f>N36+O36+P36+Q36=SUM(S36:V36)</f>
        <v>1</v>
      </c>
    </row>
    <row r="37" spans="1:27" s="76" customFormat="1" ht="12" customHeight="1" x14ac:dyDescent="0.2">
      <c r="A37" s="913"/>
      <c r="B37" s="501"/>
      <c r="C37" s="914"/>
      <c r="D37" s="472"/>
      <c r="E37" s="457"/>
      <c r="F37" s="460"/>
      <c r="G37" s="472"/>
      <c r="H37" s="457"/>
      <c r="I37" s="460"/>
      <c r="J37" s="466"/>
      <c r="K37" s="421"/>
      <c r="L37" s="423"/>
      <c r="M37" s="425"/>
      <c r="N37" s="474"/>
      <c r="O37" s="474"/>
      <c r="P37" s="474"/>
      <c r="Q37" s="418"/>
      <c r="R37" s="519"/>
      <c r="S37" s="219">
        <v>34</v>
      </c>
      <c r="T37" s="223">
        <v>26</v>
      </c>
      <c r="U37" s="223">
        <v>38</v>
      </c>
      <c r="V37" s="223">
        <v>38</v>
      </c>
      <c r="W37" s="492"/>
      <c r="X37" s="495"/>
      <c r="Y37" s="495"/>
      <c r="Z37" s="482"/>
      <c r="AA37" s="58" t="b">
        <f>R36=SUM(S37:V37)</f>
        <v>1</v>
      </c>
    </row>
    <row r="38" spans="1:27" s="76" customFormat="1" ht="15" customHeight="1" x14ac:dyDescent="0.2">
      <c r="A38" s="913"/>
      <c r="B38" s="501"/>
      <c r="C38" s="914"/>
      <c r="D38" s="473"/>
      <c r="E38" s="458"/>
      <c r="F38" s="461"/>
      <c r="G38" s="473"/>
      <c r="H38" s="458"/>
      <c r="I38" s="461"/>
      <c r="J38" s="467"/>
      <c r="K38" s="421"/>
      <c r="L38" s="423"/>
      <c r="M38" s="425"/>
      <c r="N38" s="474"/>
      <c r="O38" s="474"/>
      <c r="P38" s="474"/>
      <c r="Q38" s="419"/>
      <c r="R38" s="519"/>
      <c r="S38" s="219"/>
      <c r="T38" s="219"/>
      <c r="U38" s="228" t="s">
        <v>252</v>
      </c>
      <c r="V38" s="94" t="s">
        <v>107</v>
      </c>
      <c r="W38" s="493"/>
      <c r="X38" s="496"/>
      <c r="Y38" s="496"/>
      <c r="Z38" s="483"/>
      <c r="AA38" s="59"/>
    </row>
    <row r="39" spans="1:27" s="76" customFormat="1" ht="12" customHeight="1" x14ac:dyDescent="0.2">
      <c r="A39" s="444">
        <v>8</v>
      </c>
      <c r="B39" s="470" t="s">
        <v>162</v>
      </c>
      <c r="C39" s="379" t="s">
        <v>248</v>
      </c>
      <c r="D39" s="380">
        <v>4</v>
      </c>
      <c r="E39" s="375"/>
      <c r="F39" s="386"/>
      <c r="G39" s="380">
        <v>2</v>
      </c>
      <c r="H39" s="375"/>
      <c r="I39" s="386"/>
      <c r="J39" s="567">
        <v>4</v>
      </c>
      <c r="K39" s="420">
        <f t="shared" ref="K39" si="40">L39/30</f>
        <v>11</v>
      </c>
      <c r="L39" s="422">
        <f t="shared" ref="L39" si="41">M39+R39</f>
        <v>330</v>
      </c>
      <c r="M39" s="424">
        <f>N39+O39+P39+Q39</f>
        <v>166</v>
      </c>
      <c r="N39" s="474">
        <v>12</v>
      </c>
      <c r="O39" s="474">
        <v>50</v>
      </c>
      <c r="P39" s="474">
        <v>104</v>
      </c>
      <c r="Q39" s="402"/>
      <c r="R39" s="518">
        <f t="shared" ref="R39" si="42">SUM(S40:V40)</f>
        <v>164</v>
      </c>
      <c r="S39" s="248">
        <v>46</v>
      </c>
      <c r="T39" s="248">
        <v>32</v>
      </c>
      <c r="U39" s="223">
        <v>48</v>
      </c>
      <c r="V39" s="223">
        <v>40</v>
      </c>
      <c r="W39" s="408">
        <f t="shared" ref="W39" si="43">(S39+S40)/30</f>
        <v>3.0666666666666669</v>
      </c>
      <c r="X39" s="484">
        <f t="shared" ref="X39" si="44">(T39+T40)/30</f>
        <v>2.1333333333333333</v>
      </c>
      <c r="Y39" s="484">
        <f t="shared" ref="Y39" si="45">(U39+U40)/30</f>
        <v>3.3333333333333335</v>
      </c>
      <c r="Z39" s="524">
        <f t="shared" ref="Z39" si="46">(V39+V40)/30</f>
        <v>2.4666666666666668</v>
      </c>
      <c r="AA39" s="58" t="b">
        <f>N39+O39+P39+Q39=SUM(S39:V39)</f>
        <v>1</v>
      </c>
    </row>
    <row r="40" spans="1:27" s="76" customFormat="1" ht="12" customHeight="1" x14ac:dyDescent="0.2">
      <c r="A40" s="444"/>
      <c r="B40" s="446"/>
      <c r="C40" s="379"/>
      <c r="D40" s="381"/>
      <c r="E40" s="376"/>
      <c r="F40" s="387"/>
      <c r="G40" s="381"/>
      <c r="H40" s="376"/>
      <c r="I40" s="387"/>
      <c r="J40" s="568"/>
      <c r="K40" s="421"/>
      <c r="L40" s="423"/>
      <c r="M40" s="425"/>
      <c r="N40" s="474"/>
      <c r="O40" s="474"/>
      <c r="P40" s="474"/>
      <c r="Q40" s="403"/>
      <c r="R40" s="519"/>
      <c r="S40" s="248">
        <v>46</v>
      </c>
      <c r="T40" s="248">
        <v>32</v>
      </c>
      <c r="U40" s="223">
        <v>52</v>
      </c>
      <c r="V40" s="223">
        <v>34</v>
      </c>
      <c r="W40" s="409"/>
      <c r="X40" s="485"/>
      <c r="Y40" s="485"/>
      <c r="Z40" s="525"/>
      <c r="AA40" s="58" t="b">
        <f>R39=SUM(S40:V40)</f>
        <v>1</v>
      </c>
    </row>
    <row r="41" spans="1:27" s="76" customFormat="1" ht="19.5" customHeight="1" x14ac:dyDescent="0.2">
      <c r="A41" s="444"/>
      <c r="B41" s="446"/>
      <c r="C41" s="379"/>
      <c r="D41" s="382"/>
      <c r="E41" s="429"/>
      <c r="F41" s="388"/>
      <c r="G41" s="382"/>
      <c r="H41" s="429"/>
      <c r="I41" s="388"/>
      <c r="J41" s="569"/>
      <c r="K41" s="421"/>
      <c r="L41" s="423"/>
      <c r="M41" s="425"/>
      <c r="N41" s="474"/>
      <c r="O41" s="474"/>
      <c r="P41" s="474"/>
      <c r="Q41" s="404"/>
      <c r="R41" s="519"/>
      <c r="S41" s="248"/>
      <c r="T41" s="170" t="s">
        <v>156</v>
      </c>
      <c r="U41" s="223"/>
      <c r="V41" s="227" t="s">
        <v>251</v>
      </c>
      <c r="W41" s="520"/>
      <c r="X41" s="486"/>
      <c r="Y41" s="486"/>
      <c r="Z41" s="487"/>
      <c r="AA41" s="59"/>
    </row>
    <row r="42" spans="1:27" s="76" customFormat="1" ht="12" customHeight="1" x14ac:dyDescent="0.2">
      <c r="A42" s="444">
        <v>9</v>
      </c>
      <c r="B42" s="446" t="s">
        <v>262</v>
      </c>
      <c r="C42" s="379" t="s">
        <v>249</v>
      </c>
      <c r="D42" s="381">
        <v>3</v>
      </c>
      <c r="E42" s="376"/>
      <c r="F42" s="387"/>
      <c r="G42" s="381">
        <v>1</v>
      </c>
      <c r="H42" s="376"/>
      <c r="I42" s="387"/>
      <c r="J42" s="382"/>
      <c r="K42" s="420">
        <f t="shared" ref="K42" si="47">L42/30</f>
        <v>8</v>
      </c>
      <c r="L42" s="422">
        <f>M42+R42</f>
        <v>240</v>
      </c>
      <c r="M42" s="424">
        <f t="shared" ref="M42" si="48">N42+O42+P42+Q42</f>
        <v>120</v>
      </c>
      <c r="N42" s="474">
        <v>18</v>
      </c>
      <c r="O42" s="474">
        <v>68</v>
      </c>
      <c r="P42" s="474">
        <v>34</v>
      </c>
      <c r="Q42" s="403"/>
      <c r="R42" s="518">
        <f>SUM(S43:V43)</f>
        <v>120</v>
      </c>
      <c r="S42" s="223">
        <v>60</v>
      </c>
      <c r="T42" s="223">
        <v>30</v>
      </c>
      <c r="U42" s="223">
        <v>30</v>
      </c>
      <c r="V42" s="226"/>
      <c r="W42" s="522">
        <f t="shared" ref="W42" si="49">(S42+S43)/30</f>
        <v>4</v>
      </c>
      <c r="X42" s="486">
        <f t="shared" ref="X42" si="50">(T42+T43)/30</f>
        <v>2</v>
      </c>
      <c r="Y42" s="636">
        <f t="shared" ref="Y42" si="51">(U42+U43)/30</f>
        <v>2</v>
      </c>
      <c r="Z42" s="487">
        <f t="shared" ref="Z42" si="52">(V42+V43)/30</f>
        <v>0</v>
      </c>
      <c r="AA42" s="58" t="b">
        <f>N42+O42+P42+Q42=SUM(S42:V42)</f>
        <v>1</v>
      </c>
    </row>
    <row r="43" spans="1:27" s="76" customFormat="1" ht="12" customHeight="1" x14ac:dyDescent="0.2">
      <c r="A43" s="444"/>
      <c r="B43" s="446"/>
      <c r="C43" s="379"/>
      <c r="D43" s="381"/>
      <c r="E43" s="376"/>
      <c r="F43" s="387"/>
      <c r="G43" s="381"/>
      <c r="H43" s="376"/>
      <c r="I43" s="387"/>
      <c r="J43" s="396"/>
      <c r="K43" s="421"/>
      <c r="L43" s="423"/>
      <c r="M43" s="425"/>
      <c r="N43" s="474"/>
      <c r="O43" s="474"/>
      <c r="P43" s="474"/>
      <c r="Q43" s="403"/>
      <c r="R43" s="519"/>
      <c r="S43" s="223">
        <v>60</v>
      </c>
      <c r="T43" s="223">
        <v>30</v>
      </c>
      <c r="U43" s="223">
        <v>30</v>
      </c>
      <c r="V43" s="226"/>
      <c r="W43" s="523"/>
      <c r="X43" s="559"/>
      <c r="Y43" s="637"/>
      <c r="Z43" s="488"/>
      <c r="AA43" s="58" t="b">
        <f>R42=SUM(S43:V43)</f>
        <v>1</v>
      </c>
    </row>
    <row r="44" spans="1:27" s="76" customFormat="1" ht="12" customHeight="1" x14ac:dyDescent="0.2">
      <c r="A44" s="444"/>
      <c r="B44" s="446"/>
      <c r="C44" s="379"/>
      <c r="D44" s="382"/>
      <c r="E44" s="429"/>
      <c r="F44" s="388"/>
      <c r="G44" s="382"/>
      <c r="H44" s="429"/>
      <c r="I44" s="388"/>
      <c r="J44" s="396"/>
      <c r="K44" s="421"/>
      <c r="L44" s="423"/>
      <c r="M44" s="425"/>
      <c r="N44" s="474"/>
      <c r="O44" s="474"/>
      <c r="P44" s="474"/>
      <c r="Q44" s="404"/>
      <c r="R44" s="519"/>
      <c r="S44" s="170" t="s">
        <v>156</v>
      </c>
      <c r="T44" s="223"/>
      <c r="U44" s="94" t="s">
        <v>107</v>
      </c>
      <c r="V44" s="103"/>
      <c r="W44" s="523"/>
      <c r="X44" s="559"/>
      <c r="Y44" s="637"/>
      <c r="Z44" s="488"/>
      <c r="AA44" s="59"/>
    </row>
    <row r="45" spans="1:27" s="76" customFormat="1" ht="16.5" customHeight="1" x14ac:dyDescent="0.2">
      <c r="A45" s="444">
        <v>10</v>
      </c>
      <c r="B45" s="446" t="s">
        <v>163</v>
      </c>
      <c r="C45" s="379" t="s">
        <v>250</v>
      </c>
      <c r="D45" s="380">
        <v>3</v>
      </c>
      <c r="E45" s="375"/>
      <c r="F45" s="386"/>
      <c r="G45" s="380">
        <v>2</v>
      </c>
      <c r="H45" s="375"/>
      <c r="I45" s="386"/>
      <c r="J45" s="396"/>
      <c r="K45" s="420">
        <f t="shared" ref="K45" si="53">L45/30</f>
        <v>6</v>
      </c>
      <c r="L45" s="422">
        <f t="shared" ref="L45" si="54">M45+R45</f>
        <v>180</v>
      </c>
      <c r="M45" s="424">
        <f t="shared" ref="M45" si="55">N45+O45+P45+Q45</f>
        <v>90</v>
      </c>
      <c r="N45" s="474">
        <v>30</v>
      </c>
      <c r="O45" s="474">
        <v>12</v>
      </c>
      <c r="P45" s="474">
        <v>48</v>
      </c>
      <c r="Q45" s="417"/>
      <c r="R45" s="518">
        <f>SUM(S46:V46)</f>
        <v>90</v>
      </c>
      <c r="S45" s="222">
        <v>30</v>
      </c>
      <c r="T45" s="222">
        <v>30</v>
      </c>
      <c r="U45" s="222">
        <v>30</v>
      </c>
      <c r="V45" s="224"/>
      <c r="W45" s="523">
        <f t="shared" ref="W45" si="56">(S45+S46)/30</f>
        <v>2</v>
      </c>
      <c r="X45" s="484">
        <f>(T45+T46)/30</f>
        <v>2</v>
      </c>
      <c r="Y45" s="484">
        <f t="shared" ref="Y45" si="57">(U45+U46)/30</f>
        <v>2</v>
      </c>
      <c r="Z45" s="524">
        <f t="shared" ref="Z45" si="58">(V45+V46)/30</f>
        <v>0</v>
      </c>
      <c r="AA45" s="58" t="b">
        <f>N45+O45+P45+Q45=SUM(S45:V45)</f>
        <v>1</v>
      </c>
    </row>
    <row r="46" spans="1:27" s="76" customFormat="1" ht="12" customHeight="1" x14ac:dyDescent="0.2">
      <c r="A46" s="444"/>
      <c r="B46" s="446"/>
      <c r="C46" s="379"/>
      <c r="D46" s="381"/>
      <c r="E46" s="376"/>
      <c r="F46" s="387"/>
      <c r="G46" s="381"/>
      <c r="H46" s="376"/>
      <c r="I46" s="387"/>
      <c r="J46" s="396"/>
      <c r="K46" s="421"/>
      <c r="L46" s="423"/>
      <c r="M46" s="425"/>
      <c r="N46" s="474"/>
      <c r="O46" s="474"/>
      <c r="P46" s="474"/>
      <c r="Q46" s="418"/>
      <c r="R46" s="519"/>
      <c r="S46" s="222">
        <v>30</v>
      </c>
      <c r="T46" s="222">
        <v>30</v>
      </c>
      <c r="U46" s="222">
        <v>30</v>
      </c>
      <c r="V46" s="224"/>
      <c r="W46" s="523"/>
      <c r="X46" s="485"/>
      <c r="Y46" s="485"/>
      <c r="Z46" s="525"/>
      <c r="AA46" s="58" t="b">
        <f>R45=SUM(S46:V46)</f>
        <v>1</v>
      </c>
    </row>
    <row r="47" spans="1:27" s="76" customFormat="1" ht="17.25" customHeight="1" x14ac:dyDescent="0.2">
      <c r="A47" s="444"/>
      <c r="B47" s="446"/>
      <c r="C47" s="379"/>
      <c r="D47" s="382"/>
      <c r="E47" s="429"/>
      <c r="F47" s="388"/>
      <c r="G47" s="382"/>
      <c r="H47" s="429"/>
      <c r="I47" s="388"/>
      <c r="J47" s="396"/>
      <c r="K47" s="421"/>
      <c r="L47" s="423"/>
      <c r="M47" s="425"/>
      <c r="N47" s="474"/>
      <c r="O47" s="474"/>
      <c r="P47" s="474"/>
      <c r="Q47" s="419"/>
      <c r="R47" s="519"/>
      <c r="S47" s="222"/>
      <c r="T47" s="170" t="s">
        <v>156</v>
      </c>
      <c r="U47" s="94" t="s">
        <v>107</v>
      </c>
      <c r="V47" s="225"/>
      <c r="W47" s="523"/>
      <c r="X47" s="486"/>
      <c r="Y47" s="486"/>
      <c r="Z47" s="487"/>
      <c r="AA47" s="59"/>
    </row>
    <row r="48" spans="1:27" s="59" customFormat="1" ht="12" customHeight="1" x14ac:dyDescent="0.2">
      <c r="A48" s="444">
        <v>11</v>
      </c>
      <c r="B48" s="446" t="s">
        <v>164</v>
      </c>
      <c r="C48" s="433" t="s">
        <v>68</v>
      </c>
      <c r="D48" s="381"/>
      <c r="E48" s="376"/>
      <c r="F48" s="387"/>
      <c r="G48" s="381">
        <v>4</v>
      </c>
      <c r="H48" s="376"/>
      <c r="I48" s="387"/>
      <c r="J48" s="382"/>
      <c r="K48" s="420">
        <f t="shared" ref="K48" si="59">L48/30</f>
        <v>6</v>
      </c>
      <c r="L48" s="422">
        <f t="shared" ref="L48" si="60">M48+R48</f>
        <v>180</v>
      </c>
      <c r="M48" s="424">
        <f t="shared" ref="M48" si="61">N48+O48+P48+Q48</f>
        <v>180</v>
      </c>
      <c r="N48" s="388"/>
      <c r="O48" s="404"/>
      <c r="P48" s="404">
        <v>180</v>
      </c>
      <c r="Q48" s="403"/>
      <c r="R48" s="518">
        <f>SUM(S49:V49)</f>
        <v>0</v>
      </c>
      <c r="S48" s="244"/>
      <c r="T48" s="241"/>
      <c r="U48" s="241"/>
      <c r="V48" s="241">
        <v>180</v>
      </c>
      <c r="W48" s="522">
        <f t="shared" ref="W48" si="62">(S48+S49)/30</f>
        <v>0</v>
      </c>
      <c r="X48" s="486">
        <f t="shared" ref="X48" si="63">(T48+T49)/30</f>
        <v>0</v>
      </c>
      <c r="Y48" s="636">
        <f t="shared" ref="Y48" si="64">(U48+U49)/30</f>
        <v>0</v>
      </c>
      <c r="Z48" s="487">
        <f t="shared" ref="Z48" si="65">(V48+V49)/30</f>
        <v>6</v>
      </c>
      <c r="AA48" s="58" t="b">
        <f t="shared" ref="AA48" si="66">N48+O48+P48+Q48=SUM(S48:V48)</f>
        <v>1</v>
      </c>
    </row>
    <row r="49" spans="1:27" s="59" customFormat="1" ht="12" customHeight="1" x14ac:dyDescent="0.2">
      <c r="A49" s="444"/>
      <c r="B49" s="446"/>
      <c r="C49" s="379"/>
      <c r="D49" s="381"/>
      <c r="E49" s="376"/>
      <c r="F49" s="387"/>
      <c r="G49" s="381"/>
      <c r="H49" s="376"/>
      <c r="I49" s="387"/>
      <c r="J49" s="396"/>
      <c r="K49" s="421"/>
      <c r="L49" s="423"/>
      <c r="M49" s="425"/>
      <c r="N49" s="411"/>
      <c r="O49" s="368"/>
      <c r="P49" s="368"/>
      <c r="Q49" s="403"/>
      <c r="R49" s="519"/>
      <c r="S49" s="247"/>
      <c r="T49" s="246"/>
      <c r="U49" s="246"/>
      <c r="V49" s="245"/>
      <c r="W49" s="523"/>
      <c r="X49" s="559"/>
      <c r="Y49" s="637"/>
      <c r="Z49" s="488"/>
      <c r="AA49" s="58" t="b">
        <f t="shared" ref="AA49" si="67">R48=SUM(S49:V49)</f>
        <v>1</v>
      </c>
    </row>
    <row r="50" spans="1:27" s="59" customFormat="1" ht="12" customHeight="1" x14ac:dyDescent="0.2">
      <c r="A50" s="444"/>
      <c r="B50" s="446"/>
      <c r="C50" s="379"/>
      <c r="D50" s="382"/>
      <c r="E50" s="429"/>
      <c r="F50" s="388"/>
      <c r="G50" s="382"/>
      <c r="H50" s="429"/>
      <c r="I50" s="388"/>
      <c r="J50" s="396"/>
      <c r="K50" s="421"/>
      <c r="L50" s="423"/>
      <c r="M50" s="425"/>
      <c r="N50" s="411"/>
      <c r="O50" s="368"/>
      <c r="P50" s="368"/>
      <c r="Q50" s="404"/>
      <c r="R50" s="519"/>
      <c r="S50" s="247"/>
      <c r="T50" s="246"/>
      <c r="U50" s="246"/>
      <c r="V50" s="170" t="s">
        <v>156</v>
      </c>
      <c r="W50" s="523"/>
      <c r="X50" s="559"/>
      <c r="Y50" s="637"/>
      <c r="Z50" s="488"/>
    </row>
    <row r="51" spans="1:27" s="59" customFormat="1" ht="12" customHeight="1" x14ac:dyDescent="0.2">
      <c r="A51" s="444">
        <v>12</v>
      </c>
      <c r="B51" s="470" t="s">
        <v>165</v>
      </c>
      <c r="C51" s="437" t="s">
        <v>258</v>
      </c>
      <c r="D51" s="380"/>
      <c r="E51" s="375"/>
      <c r="F51" s="386"/>
      <c r="G51" s="380"/>
      <c r="H51" s="375"/>
      <c r="I51" s="386"/>
      <c r="J51" s="396"/>
      <c r="K51" s="421">
        <f t="shared" ref="K51" si="68">L51/30</f>
        <v>10</v>
      </c>
      <c r="L51" s="423">
        <f t="shared" ref="L51" si="69">M51+R51</f>
        <v>300</v>
      </c>
      <c r="M51" s="425">
        <f>N51+O51+P51</f>
        <v>0</v>
      </c>
      <c r="N51" s="411"/>
      <c r="O51" s="368"/>
      <c r="P51" s="368"/>
      <c r="Q51" s="402"/>
      <c r="R51" s="519">
        <f>SUM(S52:V52)</f>
        <v>300</v>
      </c>
      <c r="S51" s="247"/>
      <c r="T51" s="246"/>
      <c r="U51" s="246"/>
      <c r="V51" s="272"/>
      <c r="W51" s="522">
        <f t="shared" ref="W51" si="70">(S51+S52)/30</f>
        <v>0</v>
      </c>
      <c r="X51" s="486">
        <f t="shared" ref="X51" si="71">(T51+T52)/30</f>
        <v>0</v>
      </c>
      <c r="Y51" s="636">
        <f t="shared" ref="Y51" si="72">(U51+U52)/30</f>
        <v>0</v>
      </c>
      <c r="Z51" s="487">
        <f t="shared" ref="Z51" si="73">(V51+V52)/30</f>
        <v>10</v>
      </c>
      <c r="AA51" s="58" t="b">
        <f t="shared" ref="AA51" si="74">N51+O51+P51+Q51=SUM(S51:V51)</f>
        <v>1</v>
      </c>
    </row>
    <row r="52" spans="1:27" s="59" customFormat="1" ht="12" customHeight="1" x14ac:dyDescent="0.2">
      <c r="A52" s="444"/>
      <c r="B52" s="446"/>
      <c r="C52" s="619"/>
      <c r="D52" s="381"/>
      <c r="E52" s="376"/>
      <c r="F52" s="387"/>
      <c r="G52" s="381"/>
      <c r="H52" s="376"/>
      <c r="I52" s="387"/>
      <c r="J52" s="396"/>
      <c r="K52" s="421"/>
      <c r="L52" s="423"/>
      <c r="M52" s="425"/>
      <c r="N52" s="411"/>
      <c r="O52" s="368"/>
      <c r="P52" s="368"/>
      <c r="Q52" s="403"/>
      <c r="R52" s="519"/>
      <c r="S52" s="247"/>
      <c r="T52" s="246"/>
      <c r="U52" s="246"/>
      <c r="V52" s="272">
        <v>300</v>
      </c>
      <c r="W52" s="523"/>
      <c r="X52" s="559"/>
      <c r="Y52" s="637"/>
      <c r="Z52" s="488"/>
      <c r="AA52" s="58" t="b">
        <f t="shared" ref="AA52" si="75">R51=SUM(S52:V52)</f>
        <v>1</v>
      </c>
    </row>
    <row r="53" spans="1:27" s="59" customFormat="1" ht="12" customHeight="1" thickBot="1" x14ac:dyDescent="0.25">
      <c r="A53" s="444"/>
      <c r="B53" s="446"/>
      <c r="C53" s="619"/>
      <c r="D53" s="381"/>
      <c r="E53" s="376"/>
      <c r="F53" s="387"/>
      <c r="G53" s="381"/>
      <c r="H53" s="376"/>
      <c r="I53" s="387"/>
      <c r="J53" s="380"/>
      <c r="K53" s="421"/>
      <c r="L53" s="423"/>
      <c r="M53" s="425"/>
      <c r="N53" s="411"/>
      <c r="O53" s="368"/>
      <c r="P53" s="368"/>
      <c r="Q53" s="404"/>
      <c r="R53" s="519"/>
      <c r="S53" s="247"/>
      <c r="T53" s="246"/>
      <c r="U53" s="246"/>
      <c r="V53" s="273" t="s">
        <v>107</v>
      </c>
      <c r="W53" s="635"/>
      <c r="X53" s="484"/>
      <c r="Y53" s="638"/>
      <c r="Z53" s="524"/>
    </row>
    <row r="54" spans="1:27" s="76" customFormat="1" ht="12" customHeight="1" x14ac:dyDescent="0.2">
      <c r="A54" s="444">
        <v>13</v>
      </c>
      <c r="B54" s="445" t="s">
        <v>185</v>
      </c>
      <c r="C54" s="379" t="s">
        <v>253</v>
      </c>
      <c r="D54" s="380">
        <v>4</v>
      </c>
      <c r="E54" s="375"/>
      <c r="F54" s="386"/>
      <c r="G54" s="380">
        <v>3</v>
      </c>
      <c r="H54" s="375"/>
      <c r="I54" s="386"/>
      <c r="J54" s="396"/>
      <c r="K54" s="420">
        <f t="shared" ref="K54" si="76">L54/30</f>
        <v>14</v>
      </c>
      <c r="L54" s="422">
        <f t="shared" ref="L54" si="77">M54+R54</f>
        <v>420</v>
      </c>
      <c r="M54" s="424">
        <f t="shared" ref="M54" si="78">N54+O54+P54+Q54</f>
        <v>210</v>
      </c>
      <c r="N54" s="411">
        <v>12</v>
      </c>
      <c r="O54" s="368">
        <v>72</v>
      </c>
      <c r="P54" s="368">
        <v>118</v>
      </c>
      <c r="Q54" s="402">
        <v>8</v>
      </c>
      <c r="R54" s="518">
        <f t="shared" ref="R54" si="79">SUM(S55:V55)</f>
        <v>210</v>
      </c>
      <c r="S54" s="278">
        <v>60</v>
      </c>
      <c r="T54" s="276">
        <v>50</v>
      </c>
      <c r="U54" s="278">
        <v>50</v>
      </c>
      <c r="V54" s="96">
        <v>50</v>
      </c>
      <c r="W54" s="522">
        <f t="shared" ref="W54" si="80">(S54+S55)/30</f>
        <v>4</v>
      </c>
      <c r="X54" s="484">
        <f t="shared" ref="X54" si="81">(T54+T55)/30</f>
        <v>3.3333333333333335</v>
      </c>
      <c r="Y54" s="484">
        <f t="shared" ref="Y54" si="82">(U54+U55)/30</f>
        <v>3.3333333333333335</v>
      </c>
      <c r="Z54" s="524">
        <f t="shared" ref="Z54" si="83">(V54+V55)/30</f>
        <v>3.3333333333333335</v>
      </c>
      <c r="AA54" s="58" t="b">
        <f>N54+O54+P54+Q54=SUM(S54:V54)</f>
        <v>1</v>
      </c>
    </row>
    <row r="55" spans="1:27" s="76" customFormat="1" ht="12" customHeight="1" x14ac:dyDescent="0.2">
      <c r="A55" s="444"/>
      <c r="B55" s="446"/>
      <c r="C55" s="379"/>
      <c r="D55" s="381"/>
      <c r="E55" s="376"/>
      <c r="F55" s="387"/>
      <c r="G55" s="381"/>
      <c r="H55" s="376"/>
      <c r="I55" s="387"/>
      <c r="J55" s="396"/>
      <c r="K55" s="421"/>
      <c r="L55" s="423"/>
      <c r="M55" s="425"/>
      <c r="N55" s="411"/>
      <c r="O55" s="368"/>
      <c r="P55" s="368"/>
      <c r="Q55" s="403"/>
      <c r="R55" s="519"/>
      <c r="S55" s="278">
        <v>60</v>
      </c>
      <c r="T55" s="276">
        <v>50</v>
      </c>
      <c r="U55" s="278">
        <v>50</v>
      </c>
      <c r="V55" s="96">
        <v>50</v>
      </c>
      <c r="W55" s="523"/>
      <c r="X55" s="485"/>
      <c r="Y55" s="485"/>
      <c r="Z55" s="525"/>
      <c r="AA55" s="58" t="b">
        <f>R54=SUM(S55:V55)</f>
        <v>1</v>
      </c>
    </row>
    <row r="56" spans="1:27" s="76" customFormat="1" ht="15.75" customHeight="1" thickBot="1" x14ac:dyDescent="0.25">
      <c r="A56" s="444"/>
      <c r="B56" s="446"/>
      <c r="C56" s="379"/>
      <c r="D56" s="382"/>
      <c r="E56" s="429"/>
      <c r="F56" s="388"/>
      <c r="G56" s="382"/>
      <c r="H56" s="429"/>
      <c r="I56" s="388"/>
      <c r="J56" s="396"/>
      <c r="K56" s="421"/>
      <c r="L56" s="423"/>
      <c r="M56" s="425"/>
      <c r="N56" s="411"/>
      <c r="O56" s="368"/>
      <c r="P56" s="368"/>
      <c r="Q56" s="404"/>
      <c r="R56" s="519"/>
      <c r="S56" s="170"/>
      <c r="T56" s="170"/>
      <c r="U56" s="170" t="s">
        <v>156</v>
      </c>
      <c r="V56" s="94" t="s">
        <v>107</v>
      </c>
      <c r="W56" s="523"/>
      <c r="X56" s="486"/>
      <c r="Y56" s="486"/>
      <c r="Z56" s="487"/>
      <c r="AA56" s="59"/>
    </row>
    <row r="57" spans="1:27" s="59" customFormat="1" ht="12" hidden="1" customHeight="1" x14ac:dyDescent="0.2">
      <c r="A57" s="377"/>
      <c r="B57" s="500"/>
      <c r="C57" s="379"/>
      <c r="D57" s="380"/>
      <c r="E57" s="375"/>
      <c r="F57" s="386"/>
      <c r="G57" s="380"/>
      <c r="H57" s="375"/>
      <c r="I57" s="386"/>
      <c r="J57" s="396"/>
      <c r="K57" s="420">
        <f t="shared" ref="K57" si="84">L57/30</f>
        <v>0</v>
      </c>
      <c r="L57" s="422">
        <f>M57+R57</f>
        <v>0</v>
      </c>
      <c r="M57" s="424">
        <f>N57+O57+P57+Q57</f>
        <v>0</v>
      </c>
      <c r="N57" s="411"/>
      <c r="O57" s="368"/>
      <c r="P57" s="368"/>
      <c r="Q57" s="402"/>
      <c r="R57" s="518">
        <f>SUM(S58:V58)</f>
        <v>0</v>
      </c>
      <c r="S57" s="95"/>
      <c r="T57" s="180"/>
      <c r="U57" s="180"/>
      <c r="V57" s="96"/>
      <c r="W57" s="523">
        <f t="shared" ref="W57" si="85">(S57+S58)/30</f>
        <v>0</v>
      </c>
      <c r="X57" s="559">
        <f t="shared" ref="X57" si="86">(T57+T58)/30</f>
        <v>0</v>
      </c>
      <c r="Y57" s="637">
        <f t="shared" ref="Y57" si="87">(U57+U58)/30</f>
        <v>0</v>
      </c>
      <c r="Z57" s="488">
        <f t="shared" ref="Z57" si="88">(V57+V58)/30</f>
        <v>0</v>
      </c>
      <c r="AA57" s="58" t="b">
        <f t="shared" ref="AA57" si="89">N57+O57+P57+Q57=SUM(S57:V57)</f>
        <v>1</v>
      </c>
    </row>
    <row r="58" spans="1:27" s="59" customFormat="1" ht="12" hidden="1" customHeight="1" x14ac:dyDescent="0.2">
      <c r="A58" s="377"/>
      <c r="B58" s="501"/>
      <c r="C58" s="379"/>
      <c r="D58" s="381"/>
      <c r="E58" s="376"/>
      <c r="F58" s="387"/>
      <c r="G58" s="381"/>
      <c r="H58" s="376"/>
      <c r="I58" s="387"/>
      <c r="J58" s="396"/>
      <c r="K58" s="421"/>
      <c r="L58" s="423"/>
      <c r="M58" s="425"/>
      <c r="N58" s="411"/>
      <c r="O58" s="368"/>
      <c r="P58" s="368"/>
      <c r="Q58" s="403"/>
      <c r="R58" s="519"/>
      <c r="S58" s="95"/>
      <c r="T58" s="180"/>
      <c r="U58" s="180"/>
      <c r="V58" s="96"/>
      <c r="W58" s="523"/>
      <c r="X58" s="559"/>
      <c r="Y58" s="637"/>
      <c r="Z58" s="488"/>
      <c r="AA58" s="58" t="b">
        <f t="shared" ref="AA58" si="90">R57=SUM(S58:V58)</f>
        <v>1</v>
      </c>
    </row>
    <row r="59" spans="1:27" s="59" customFormat="1" ht="12" hidden="1" customHeight="1" thickBot="1" x14ac:dyDescent="0.25">
      <c r="A59" s="719"/>
      <c r="B59" s="501"/>
      <c r="C59" s="502"/>
      <c r="D59" s="381"/>
      <c r="E59" s="376"/>
      <c r="F59" s="387"/>
      <c r="G59" s="381"/>
      <c r="H59" s="376"/>
      <c r="I59" s="387"/>
      <c r="J59" s="380"/>
      <c r="K59" s="454"/>
      <c r="L59" s="720"/>
      <c r="M59" s="620"/>
      <c r="N59" s="386"/>
      <c r="O59" s="402"/>
      <c r="P59" s="402"/>
      <c r="Q59" s="403"/>
      <c r="R59" s="639"/>
      <c r="S59" s="196"/>
      <c r="T59" s="175"/>
      <c r="U59" s="197"/>
      <c r="V59" s="195"/>
      <c r="W59" s="635"/>
      <c r="X59" s="484"/>
      <c r="Y59" s="638"/>
      <c r="Z59" s="524"/>
    </row>
    <row r="60" spans="1:27" s="56" customFormat="1" ht="16.5" thickBot="1" x14ac:dyDescent="0.25">
      <c r="A60" s="478" t="s">
        <v>155</v>
      </c>
      <c r="B60" s="479"/>
      <c r="C60" s="479"/>
      <c r="D60" s="479"/>
      <c r="E60" s="479"/>
      <c r="F60" s="479"/>
      <c r="G60" s="479"/>
      <c r="H60" s="479"/>
      <c r="I60" s="479"/>
      <c r="J60" s="479"/>
      <c r="K60" s="479"/>
      <c r="L60" s="479"/>
      <c r="M60" s="479"/>
      <c r="N60" s="479"/>
      <c r="O60" s="479"/>
      <c r="P60" s="479"/>
      <c r="Q60" s="479"/>
      <c r="R60" s="479"/>
      <c r="S60" s="479"/>
      <c r="T60" s="479"/>
      <c r="U60" s="479"/>
      <c r="V60" s="479"/>
      <c r="W60" s="479"/>
      <c r="X60" s="479"/>
      <c r="Y60" s="479"/>
      <c r="Z60" s="480"/>
      <c r="AA60" s="57"/>
    </row>
    <row r="61" spans="1:27" s="56" customFormat="1" ht="15.75" x14ac:dyDescent="0.2">
      <c r="A61" s="475" t="s">
        <v>154</v>
      </c>
      <c r="B61" s="476"/>
      <c r="C61" s="476"/>
      <c r="D61" s="476"/>
      <c r="E61" s="476"/>
      <c r="F61" s="476"/>
      <c r="G61" s="476"/>
      <c r="H61" s="476"/>
      <c r="I61" s="476"/>
      <c r="J61" s="476"/>
      <c r="K61" s="476"/>
      <c r="L61" s="476"/>
      <c r="M61" s="476"/>
      <c r="N61" s="476"/>
      <c r="O61" s="476"/>
      <c r="P61" s="476"/>
      <c r="Q61" s="476"/>
      <c r="R61" s="476"/>
      <c r="S61" s="476"/>
      <c r="T61" s="476"/>
      <c r="U61" s="476"/>
      <c r="V61" s="476"/>
      <c r="W61" s="476"/>
      <c r="X61" s="476"/>
      <c r="Y61" s="476"/>
      <c r="Z61" s="477"/>
      <c r="AA61" s="57"/>
    </row>
    <row r="62" spans="1:27" s="56" customFormat="1" ht="16.5" thickBot="1" x14ac:dyDescent="0.25">
      <c r="A62" s="497" t="s">
        <v>153</v>
      </c>
      <c r="B62" s="498"/>
      <c r="C62" s="498"/>
      <c r="D62" s="498"/>
      <c r="E62" s="498"/>
      <c r="F62" s="498"/>
      <c r="G62" s="498"/>
      <c r="H62" s="498"/>
      <c r="I62" s="498"/>
      <c r="J62" s="498"/>
      <c r="K62" s="498"/>
      <c r="L62" s="498"/>
      <c r="M62" s="498"/>
      <c r="N62" s="498"/>
      <c r="O62" s="498"/>
      <c r="P62" s="498"/>
      <c r="Q62" s="498"/>
      <c r="R62" s="498"/>
      <c r="S62" s="498"/>
      <c r="T62" s="498"/>
      <c r="U62" s="498"/>
      <c r="V62" s="498"/>
      <c r="W62" s="498"/>
      <c r="X62" s="498"/>
      <c r="Y62" s="498"/>
      <c r="Z62" s="499"/>
      <c r="AA62" s="55" t="b">
        <f>N62+O62+P62+Q62=SUM(S62:V62)</f>
        <v>1</v>
      </c>
    </row>
    <row r="63" spans="1:27" s="76" customFormat="1" ht="12" customHeight="1" x14ac:dyDescent="0.2">
      <c r="A63" s="419">
        <v>15</v>
      </c>
      <c r="B63" s="470" t="s">
        <v>101</v>
      </c>
      <c r="C63" s="450" t="s">
        <v>97</v>
      </c>
      <c r="D63" s="472"/>
      <c r="E63" s="457"/>
      <c r="F63" s="460"/>
      <c r="G63" s="472">
        <v>4</v>
      </c>
      <c r="H63" s="457"/>
      <c r="I63" s="460"/>
      <c r="J63" s="467"/>
      <c r="K63" s="420">
        <f>L63/30</f>
        <v>3</v>
      </c>
      <c r="L63" s="422">
        <f t="shared" ref="L63" si="91">M63+R63</f>
        <v>90</v>
      </c>
      <c r="M63" s="424">
        <f t="shared" ref="M63" si="92">N63+O63+P63+Q63</f>
        <v>42</v>
      </c>
      <c r="N63" s="419">
        <v>10</v>
      </c>
      <c r="O63" s="419">
        <v>10</v>
      </c>
      <c r="P63" s="419">
        <v>20</v>
      </c>
      <c r="Q63" s="418">
        <v>2</v>
      </c>
      <c r="R63" s="518">
        <f t="shared" ref="R63" si="93">SUM(S64:V64)</f>
        <v>48</v>
      </c>
      <c r="S63" s="188"/>
      <c r="T63" s="188"/>
      <c r="U63" s="185">
        <v>24</v>
      </c>
      <c r="V63" s="128">
        <v>18</v>
      </c>
      <c r="W63" s="655">
        <f t="shared" ref="W63" si="94">(S63+S64)/30</f>
        <v>0</v>
      </c>
      <c r="X63" s="495">
        <f t="shared" ref="X63:Z63" si="95">(T63+T64)/30</f>
        <v>0</v>
      </c>
      <c r="Y63" s="495">
        <f t="shared" si="95"/>
        <v>1.6</v>
      </c>
      <c r="Z63" s="482">
        <f t="shared" si="95"/>
        <v>1.4</v>
      </c>
      <c r="AA63" s="79" t="b">
        <f>N63+O63+P63+Q63=SUM(S63:V63)</f>
        <v>1</v>
      </c>
    </row>
    <row r="64" spans="1:27" s="76" customFormat="1" ht="12" customHeight="1" x14ac:dyDescent="0.2">
      <c r="A64" s="474"/>
      <c r="B64" s="446"/>
      <c r="C64" s="451"/>
      <c r="D64" s="472"/>
      <c r="E64" s="457"/>
      <c r="F64" s="460"/>
      <c r="G64" s="472"/>
      <c r="H64" s="457"/>
      <c r="I64" s="460"/>
      <c r="J64" s="566"/>
      <c r="K64" s="421"/>
      <c r="L64" s="423"/>
      <c r="M64" s="425"/>
      <c r="N64" s="474"/>
      <c r="O64" s="474"/>
      <c r="P64" s="474"/>
      <c r="Q64" s="418"/>
      <c r="R64" s="519"/>
      <c r="S64" s="190"/>
      <c r="T64" s="190"/>
      <c r="U64" s="181">
        <v>24</v>
      </c>
      <c r="V64" s="129">
        <v>24</v>
      </c>
      <c r="W64" s="560"/>
      <c r="X64" s="495"/>
      <c r="Y64" s="495"/>
      <c r="Z64" s="482"/>
      <c r="AA64" s="79" t="b">
        <f>R63=SUM(S64:V64)</f>
        <v>1</v>
      </c>
    </row>
    <row r="65" spans="1:27" s="76" customFormat="1" ht="12" customHeight="1" x14ac:dyDescent="0.2">
      <c r="A65" s="474"/>
      <c r="B65" s="446"/>
      <c r="C65" s="451"/>
      <c r="D65" s="473"/>
      <c r="E65" s="458"/>
      <c r="F65" s="461"/>
      <c r="G65" s="473"/>
      <c r="H65" s="458"/>
      <c r="I65" s="461"/>
      <c r="J65" s="566"/>
      <c r="K65" s="421"/>
      <c r="L65" s="423"/>
      <c r="M65" s="425"/>
      <c r="N65" s="474"/>
      <c r="O65" s="474"/>
      <c r="P65" s="474"/>
      <c r="Q65" s="419"/>
      <c r="R65" s="519"/>
      <c r="S65" s="170"/>
      <c r="T65" s="170"/>
      <c r="U65" s="181"/>
      <c r="V65" s="170" t="s">
        <v>156</v>
      </c>
      <c r="W65" s="560"/>
      <c r="X65" s="496"/>
      <c r="Y65" s="496"/>
      <c r="Z65" s="483"/>
    </row>
    <row r="66" spans="1:27" s="59" customFormat="1" ht="12" customHeight="1" x14ac:dyDescent="0.2">
      <c r="A66" s="368">
        <f t="shared" ref="A66" si="96">1+A63</f>
        <v>16</v>
      </c>
      <c r="B66" s="378" t="s">
        <v>139</v>
      </c>
      <c r="C66" s="379" t="s">
        <v>149</v>
      </c>
      <c r="D66" s="380"/>
      <c r="E66" s="375"/>
      <c r="F66" s="447"/>
      <c r="G66" s="380">
        <v>1</v>
      </c>
      <c r="H66" s="618"/>
      <c r="I66" s="447"/>
      <c r="J66" s="611"/>
      <c r="K66" s="420">
        <f t="shared" ref="K66" si="97">L66/30</f>
        <v>3</v>
      </c>
      <c r="L66" s="422">
        <f t="shared" ref="L66" si="98">M66+R66</f>
        <v>90</v>
      </c>
      <c r="M66" s="424">
        <f t="shared" ref="M66" si="99">N66+O66+P66+Q66</f>
        <v>44</v>
      </c>
      <c r="N66" s="662"/>
      <c r="O66" s="474">
        <v>30</v>
      </c>
      <c r="P66" s="474">
        <v>12</v>
      </c>
      <c r="Q66" s="417">
        <v>2</v>
      </c>
      <c r="R66" s="518">
        <f t="shared" ref="R66" si="100">SUM(S67:V67)</f>
        <v>46</v>
      </c>
      <c r="S66" s="190">
        <v>44</v>
      </c>
      <c r="T66" s="122"/>
      <c r="U66" s="124"/>
      <c r="V66" s="121"/>
      <c r="W66" s="554">
        <f t="shared" ref="W66" si="101">(S66+S67)/30</f>
        <v>3</v>
      </c>
      <c r="X66" s="624">
        <f t="shared" ref="X66" si="102">(T66+T67)/30</f>
        <v>0</v>
      </c>
      <c r="Y66" s="624">
        <f t="shared" ref="Y66" si="103">(U66+U67)/30</f>
        <v>0</v>
      </c>
      <c r="Z66" s="626">
        <f t="shared" ref="Z66" si="104">(V66+V67)/30</f>
        <v>0</v>
      </c>
      <c r="AA66" s="58" t="b">
        <f>N66+O66+P66+Q66=SUM(S66:V66)</f>
        <v>1</v>
      </c>
    </row>
    <row r="67" spans="1:27" s="59" customFormat="1" ht="12" customHeight="1" x14ac:dyDescent="0.2">
      <c r="A67" s="368"/>
      <c r="B67" s="378"/>
      <c r="C67" s="379"/>
      <c r="D67" s="381"/>
      <c r="E67" s="376"/>
      <c r="F67" s="448"/>
      <c r="G67" s="381"/>
      <c r="H67" s="462"/>
      <c r="I67" s="448"/>
      <c r="J67" s="611"/>
      <c r="K67" s="421"/>
      <c r="L67" s="423"/>
      <c r="M67" s="425"/>
      <c r="N67" s="662"/>
      <c r="O67" s="474"/>
      <c r="P67" s="474"/>
      <c r="Q67" s="418"/>
      <c r="R67" s="519"/>
      <c r="S67" s="190">
        <v>46</v>
      </c>
      <c r="T67" s="122"/>
      <c r="U67" s="124"/>
      <c r="V67" s="121"/>
      <c r="W67" s="555"/>
      <c r="X67" s="625"/>
      <c r="Y67" s="625"/>
      <c r="Z67" s="627"/>
      <c r="AA67" s="58" t="b">
        <f>R66=SUM(S67:V67)</f>
        <v>1</v>
      </c>
    </row>
    <row r="68" spans="1:27" s="59" customFormat="1" ht="12" customHeight="1" x14ac:dyDescent="0.2">
      <c r="A68" s="368"/>
      <c r="B68" s="378"/>
      <c r="C68" s="432"/>
      <c r="D68" s="382"/>
      <c r="E68" s="429"/>
      <c r="F68" s="449"/>
      <c r="G68" s="382"/>
      <c r="H68" s="463"/>
      <c r="I68" s="449"/>
      <c r="J68" s="611"/>
      <c r="K68" s="421"/>
      <c r="L68" s="423"/>
      <c r="M68" s="425"/>
      <c r="N68" s="662"/>
      <c r="O68" s="474"/>
      <c r="P68" s="474"/>
      <c r="Q68" s="418"/>
      <c r="R68" s="519"/>
      <c r="S68" s="170" t="s">
        <v>156</v>
      </c>
      <c r="T68" s="171"/>
      <c r="U68" s="124"/>
      <c r="V68" s="191"/>
      <c r="W68" s="706"/>
      <c r="X68" s="625"/>
      <c r="Y68" s="625"/>
      <c r="Z68" s="627"/>
    </row>
    <row r="69" spans="1:27" s="76" customFormat="1" ht="12" customHeight="1" x14ac:dyDescent="0.2">
      <c r="A69" s="444">
        <f t="shared" ref="A69" si="105">1+A66</f>
        <v>17</v>
      </c>
      <c r="B69" s="446" t="s">
        <v>140</v>
      </c>
      <c r="C69" s="450" t="s">
        <v>138</v>
      </c>
      <c r="D69" s="472"/>
      <c r="E69" s="457"/>
      <c r="F69" s="460"/>
      <c r="G69" s="472">
        <v>2</v>
      </c>
      <c r="H69" s="457"/>
      <c r="I69" s="460"/>
      <c r="J69" s="473"/>
      <c r="K69" s="420">
        <f>L69/30</f>
        <v>4</v>
      </c>
      <c r="L69" s="422">
        <f>M69+R69</f>
        <v>120</v>
      </c>
      <c r="M69" s="424">
        <f>N69+O69+P69+Q69</f>
        <v>60</v>
      </c>
      <c r="N69" s="417">
        <v>10</v>
      </c>
      <c r="O69" s="417">
        <v>16</v>
      </c>
      <c r="P69" s="417">
        <v>32</v>
      </c>
      <c r="Q69" s="417">
        <v>2</v>
      </c>
      <c r="R69" s="518">
        <f t="shared" ref="R69" si="106">SUM(S70:V70)</f>
        <v>60</v>
      </c>
      <c r="S69" s="190">
        <v>28</v>
      </c>
      <c r="T69" s="185">
        <v>32</v>
      </c>
      <c r="U69" s="185"/>
      <c r="V69" s="128"/>
      <c r="W69" s="489">
        <f t="shared" ref="W69:Z69" si="107">(S69+S70)/30</f>
        <v>2.0666666666666669</v>
      </c>
      <c r="X69" s="514">
        <f t="shared" si="107"/>
        <v>1.9333333333333333</v>
      </c>
      <c r="Y69" s="514">
        <f t="shared" si="107"/>
        <v>0</v>
      </c>
      <c r="Z69" s="529">
        <f t="shared" si="107"/>
        <v>0</v>
      </c>
      <c r="AA69" s="79" t="b">
        <f>N69+O69+P69+Q69=SUM(S69:V69)</f>
        <v>1</v>
      </c>
    </row>
    <row r="70" spans="1:27" s="76" customFormat="1" ht="12" customHeight="1" x14ac:dyDescent="0.2">
      <c r="A70" s="444"/>
      <c r="B70" s="446"/>
      <c r="C70" s="451"/>
      <c r="D70" s="472"/>
      <c r="E70" s="457"/>
      <c r="F70" s="460"/>
      <c r="G70" s="472"/>
      <c r="H70" s="457"/>
      <c r="I70" s="460"/>
      <c r="J70" s="506"/>
      <c r="K70" s="421"/>
      <c r="L70" s="423"/>
      <c r="M70" s="425"/>
      <c r="N70" s="418"/>
      <c r="O70" s="418"/>
      <c r="P70" s="418"/>
      <c r="Q70" s="418"/>
      <c r="R70" s="519"/>
      <c r="S70" s="190">
        <v>34</v>
      </c>
      <c r="T70" s="181">
        <v>26</v>
      </c>
      <c r="U70" s="181"/>
      <c r="V70" s="129"/>
      <c r="W70" s="489"/>
      <c r="X70" s="514"/>
      <c r="Y70" s="514"/>
      <c r="Z70" s="529"/>
      <c r="AA70" s="79" t="b">
        <f>R69=SUM(S70:V70)</f>
        <v>1</v>
      </c>
    </row>
    <row r="71" spans="1:27" s="76" customFormat="1" ht="12" customHeight="1" thickBot="1" x14ac:dyDescent="0.3">
      <c r="A71" s="721"/>
      <c r="B71" s="722"/>
      <c r="C71" s="723"/>
      <c r="D71" s="724"/>
      <c r="E71" s="673"/>
      <c r="F71" s="725"/>
      <c r="G71" s="724"/>
      <c r="H71" s="673"/>
      <c r="I71" s="725"/>
      <c r="J71" s="726"/>
      <c r="K71" s="421"/>
      <c r="L71" s="423"/>
      <c r="M71" s="425"/>
      <c r="N71" s="608"/>
      <c r="O71" s="608"/>
      <c r="P71" s="608"/>
      <c r="Q71" s="608"/>
      <c r="R71" s="519"/>
      <c r="S71" s="93"/>
      <c r="T71" s="93" t="s">
        <v>156</v>
      </c>
      <c r="U71" s="187"/>
      <c r="V71" s="183"/>
      <c r="W71" s="628"/>
      <c r="X71" s="629"/>
      <c r="Y71" s="629"/>
      <c r="Z71" s="640"/>
      <c r="AA71" s="80"/>
    </row>
    <row r="72" spans="1:27" s="57" customFormat="1" ht="12" hidden="1" customHeight="1" x14ac:dyDescent="0.2">
      <c r="A72" s="368"/>
      <c r="B72" s="378"/>
      <c r="C72" s="379"/>
      <c r="D72" s="380"/>
      <c r="E72" s="375"/>
      <c r="F72" s="447"/>
      <c r="G72" s="380"/>
      <c r="H72" s="618"/>
      <c r="I72" s="447"/>
      <c r="J72" s="611"/>
      <c r="K72" s="633"/>
      <c r="L72" s="424"/>
      <c r="M72" s="424"/>
      <c r="N72" s="662"/>
      <c r="O72" s="474"/>
      <c r="P72" s="474"/>
      <c r="Q72" s="417"/>
      <c r="R72" s="371"/>
      <c r="S72" s="166"/>
      <c r="T72" s="122"/>
      <c r="U72" s="124"/>
      <c r="V72" s="121"/>
      <c r="W72" s="554"/>
      <c r="X72" s="624"/>
      <c r="Y72" s="624"/>
      <c r="Z72" s="626"/>
      <c r="AA72" s="55"/>
    </row>
    <row r="73" spans="1:27" s="57" customFormat="1" ht="12" hidden="1" customHeight="1" x14ac:dyDescent="0.2">
      <c r="A73" s="368"/>
      <c r="B73" s="378"/>
      <c r="C73" s="379"/>
      <c r="D73" s="381"/>
      <c r="E73" s="376"/>
      <c r="F73" s="448"/>
      <c r="G73" s="381"/>
      <c r="H73" s="462"/>
      <c r="I73" s="448"/>
      <c r="J73" s="611"/>
      <c r="K73" s="634"/>
      <c r="L73" s="425"/>
      <c r="M73" s="425"/>
      <c r="N73" s="662"/>
      <c r="O73" s="474"/>
      <c r="P73" s="474"/>
      <c r="Q73" s="418"/>
      <c r="R73" s="654"/>
      <c r="S73" s="166"/>
      <c r="T73" s="122"/>
      <c r="U73" s="124"/>
      <c r="V73" s="121"/>
      <c r="W73" s="555"/>
      <c r="X73" s="625"/>
      <c r="Y73" s="625"/>
      <c r="Z73" s="627"/>
      <c r="AA73" s="55"/>
    </row>
    <row r="74" spans="1:27" s="57" customFormat="1" ht="12" hidden="1" customHeight="1" thickBot="1" x14ac:dyDescent="0.25">
      <c r="A74" s="368"/>
      <c r="B74" s="378"/>
      <c r="C74" s="432"/>
      <c r="D74" s="382"/>
      <c r="E74" s="429"/>
      <c r="F74" s="449"/>
      <c r="G74" s="382"/>
      <c r="H74" s="463"/>
      <c r="I74" s="449"/>
      <c r="J74" s="611"/>
      <c r="K74" s="634"/>
      <c r="L74" s="425"/>
      <c r="M74" s="425"/>
      <c r="N74" s="662"/>
      <c r="O74" s="474"/>
      <c r="P74" s="474"/>
      <c r="Q74" s="608"/>
      <c r="R74" s="654"/>
      <c r="S74" s="170"/>
      <c r="T74" s="171"/>
      <c r="U74" s="124"/>
      <c r="V74" s="164"/>
      <c r="W74" s="556"/>
      <c r="X74" s="632"/>
      <c r="Y74" s="632"/>
      <c r="Z74" s="661"/>
    </row>
    <row r="75" spans="1:27" s="47" customFormat="1" ht="12" hidden="1" customHeight="1" thickBot="1" x14ac:dyDescent="0.25">
      <c r="A75" s="645" t="s">
        <v>114</v>
      </c>
      <c r="B75" s="646"/>
      <c r="C75" s="646"/>
      <c r="D75" s="646"/>
      <c r="E75" s="646"/>
      <c r="F75" s="646"/>
      <c r="G75" s="646"/>
      <c r="H75" s="646"/>
      <c r="I75" s="646"/>
      <c r="J75" s="646"/>
      <c r="K75" s="646"/>
      <c r="L75" s="646"/>
      <c r="M75" s="646"/>
      <c r="N75" s="646"/>
      <c r="O75" s="646"/>
      <c r="P75" s="646"/>
      <c r="Q75" s="646"/>
      <c r="R75" s="646"/>
      <c r="S75" s="646"/>
      <c r="T75" s="646"/>
      <c r="U75" s="646"/>
      <c r="V75" s="646"/>
      <c r="W75" s="646"/>
      <c r="X75" s="646"/>
      <c r="Y75" s="646"/>
      <c r="Z75" s="647"/>
    </row>
    <row r="76" spans="1:27" s="54" customFormat="1" ht="12" hidden="1" customHeight="1" x14ac:dyDescent="0.2">
      <c r="A76" s="612"/>
      <c r="B76" s="436"/>
      <c r="C76" s="434"/>
      <c r="D76" s="651"/>
      <c r="E76" s="615"/>
      <c r="F76" s="648"/>
      <c r="G76" s="651"/>
      <c r="H76" s="615"/>
      <c r="I76" s="648"/>
      <c r="J76" s="564"/>
      <c r="K76" s="656"/>
      <c r="L76" s="696"/>
      <c r="M76" s="698"/>
      <c r="N76" s="700"/>
      <c r="O76" s="630"/>
      <c r="P76" s="630"/>
      <c r="Q76" s="702"/>
      <c r="R76" s="609"/>
      <c r="S76" s="97"/>
      <c r="T76" s="98"/>
      <c r="U76" s="98"/>
      <c r="V76" s="98"/>
      <c r="W76" s="643"/>
      <c r="X76" s="663"/>
      <c r="Y76" s="641"/>
      <c r="Z76" s="622"/>
      <c r="AA76" s="50" t="b">
        <f>N76+O76+P76+Q76=SUM(S76:V76)</f>
        <v>1</v>
      </c>
    </row>
    <row r="77" spans="1:27" s="54" customFormat="1" ht="12" hidden="1" customHeight="1" x14ac:dyDescent="0.2">
      <c r="A77" s="613"/>
      <c r="B77" s="436"/>
      <c r="C77" s="435"/>
      <c r="D77" s="652"/>
      <c r="E77" s="616"/>
      <c r="F77" s="649"/>
      <c r="G77" s="652"/>
      <c r="H77" s="616"/>
      <c r="I77" s="649"/>
      <c r="J77" s="565"/>
      <c r="K77" s="657"/>
      <c r="L77" s="697"/>
      <c r="M77" s="699"/>
      <c r="N77" s="701"/>
      <c r="O77" s="631"/>
      <c r="P77" s="631"/>
      <c r="Q77" s="703"/>
      <c r="R77" s="610"/>
      <c r="S77" s="99"/>
      <c r="T77" s="100"/>
      <c r="U77" s="100"/>
      <c r="V77" s="101"/>
      <c r="W77" s="644"/>
      <c r="X77" s="664"/>
      <c r="Y77" s="642"/>
      <c r="Z77" s="623"/>
      <c r="AA77" s="50" t="b">
        <f>R76=SUM(S77:V77)</f>
        <v>1</v>
      </c>
    </row>
    <row r="78" spans="1:27" s="54" customFormat="1" ht="12" hidden="1" customHeight="1" x14ac:dyDescent="0.25">
      <c r="A78" s="614"/>
      <c r="B78" s="436"/>
      <c r="C78" s="435"/>
      <c r="D78" s="653"/>
      <c r="E78" s="617"/>
      <c r="F78" s="650"/>
      <c r="G78" s="653"/>
      <c r="H78" s="617"/>
      <c r="I78" s="650"/>
      <c r="J78" s="565"/>
      <c r="K78" s="657"/>
      <c r="L78" s="697"/>
      <c r="M78" s="699"/>
      <c r="N78" s="701"/>
      <c r="O78" s="631"/>
      <c r="P78" s="631"/>
      <c r="Q78" s="704"/>
      <c r="R78" s="610"/>
      <c r="S78" s="99"/>
      <c r="T78" s="100"/>
      <c r="U78" s="100"/>
      <c r="V78" s="102"/>
      <c r="W78" s="644"/>
      <c r="X78" s="664"/>
      <c r="Y78" s="642"/>
      <c r="Z78" s="623"/>
      <c r="AA78" s="53"/>
    </row>
    <row r="79" spans="1:27" s="56" customFormat="1" ht="12" hidden="1" customHeight="1" x14ac:dyDescent="0.2">
      <c r="A79" s="377"/>
      <c r="B79" s="378"/>
      <c r="C79" s="433"/>
      <c r="D79" s="381"/>
      <c r="E79" s="376"/>
      <c r="F79" s="387"/>
      <c r="G79" s="381"/>
      <c r="H79" s="376"/>
      <c r="I79" s="387"/>
      <c r="J79" s="382"/>
      <c r="K79" s="454">
        <f t="shared" ref="K79" si="108">L79/30</f>
        <v>0</v>
      </c>
      <c r="L79" s="620">
        <f>M79+R79</f>
        <v>0</v>
      </c>
      <c r="M79" s="620">
        <f>N79+O79+P79</f>
        <v>0</v>
      </c>
      <c r="N79" s="388"/>
      <c r="O79" s="404"/>
      <c r="P79" s="382"/>
      <c r="Q79" s="402"/>
      <c r="R79" s="416">
        <f>SUM(S80:V80)</f>
        <v>0</v>
      </c>
      <c r="S79" s="89"/>
      <c r="T79" s="88"/>
      <c r="U79" s="87"/>
      <c r="V79" s="89"/>
      <c r="W79" s="362">
        <f t="shared" ref="W79:Z79" si="109">(S79+S80)/30</f>
        <v>0</v>
      </c>
      <c r="X79" s="366">
        <f t="shared" si="109"/>
        <v>0</v>
      </c>
      <c r="Y79" s="366">
        <f t="shared" si="109"/>
        <v>0</v>
      </c>
      <c r="Z79" s="360">
        <f t="shared" si="109"/>
        <v>0</v>
      </c>
      <c r="AA79" s="55" t="b">
        <f>N79+O79+P79+Q79=SUM(S79:V79)</f>
        <v>1</v>
      </c>
    </row>
    <row r="80" spans="1:27" s="56" customFormat="1" ht="12" hidden="1" customHeight="1" x14ac:dyDescent="0.2">
      <c r="A80" s="377"/>
      <c r="B80" s="378"/>
      <c r="C80" s="379"/>
      <c r="D80" s="381"/>
      <c r="E80" s="376"/>
      <c r="F80" s="387"/>
      <c r="G80" s="381"/>
      <c r="H80" s="376"/>
      <c r="I80" s="387"/>
      <c r="J80" s="396"/>
      <c r="K80" s="455"/>
      <c r="L80" s="621"/>
      <c r="M80" s="621"/>
      <c r="N80" s="411"/>
      <c r="O80" s="368"/>
      <c r="P80" s="396"/>
      <c r="Q80" s="403"/>
      <c r="R80" s="413"/>
      <c r="S80" s="92"/>
      <c r="T80" s="103"/>
      <c r="U80" s="90"/>
      <c r="V80" s="92"/>
      <c r="W80" s="363"/>
      <c r="X80" s="367"/>
      <c r="Y80" s="367"/>
      <c r="Z80" s="361"/>
      <c r="AA80" s="55" t="b">
        <f>R79=SUM(S80:V80)</f>
        <v>1</v>
      </c>
    </row>
    <row r="81" spans="1:27" s="56" customFormat="1" ht="12" hidden="1" customHeight="1" x14ac:dyDescent="0.25">
      <c r="A81" s="377"/>
      <c r="B81" s="378"/>
      <c r="C81" s="379"/>
      <c r="D81" s="382"/>
      <c r="E81" s="429"/>
      <c r="F81" s="388"/>
      <c r="G81" s="382"/>
      <c r="H81" s="429"/>
      <c r="I81" s="388"/>
      <c r="J81" s="396"/>
      <c r="K81" s="420"/>
      <c r="L81" s="424"/>
      <c r="M81" s="424"/>
      <c r="N81" s="411"/>
      <c r="O81" s="368"/>
      <c r="P81" s="396"/>
      <c r="Q81" s="404"/>
      <c r="R81" s="414"/>
      <c r="S81" s="90"/>
      <c r="T81" s="93"/>
      <c r="U81" s="104"/>
      <c r="V81" s="92"/>
      <c r="W81" s="363"/>
      <c r="X81" s="367"/>
      <c r="Y81" s="367"/>
      <c r="Z81" s="361"/>
      <c r="AA81" s="57"/>
    </row>
    <row r="82" spans="1:27" s="57" customFormat="1" ht="12" hidden="1" customHeight="1" x14ac:dyDescent="0.2">
      <c r="A82" s="377"/>
      <c r="B82" s="378"/>
      <c r="C82" s="379"/>
      <c r="D82" s="380"/>
      <c r="E82" s="375"/>
      <c r="F82" s="386"/>
      <c r="G82" s="380"/>
      <c r="H82" s="375"/>
      <c r="I82" s="386"/>
      <c r="J82" s="396"/>
      <c r="K82" s="405">
        <f t="shared" ref="K82:K91" si="110">L82/30</f>
        <v>0</v>
      </c>
      <c r="L82" s="372">
        <f t="shared" ref="L82" si="111">M82+R82</f>
        <v>0</v>
      </c>
      <c r="M82" s="372">
        <f t="shared" ref="M82" si="112">N82+O82+P82</f>
        <v>0</v>
      </c>
      <c r="N82" s="411"/>
      <c r="O82" s="368"/>
      <c r="P82" s="368"/>
      <c r="Q82" s="402"/>
      <c r="R82" s="369">
        <f t="shared" ref="R82" si="113">SUM(S83:V83)</f>
        <v>0</v>
      </c>
      <c r="S82" s="95"/>
      <c r="T82" s="91"/>
      <c r="U82" s="91"/>
      <c r="V82" s="96"/>
      <c r="W82" s="362">
        <f t="shared" ref="W82" si="114">(S82+S83)/30</f>
        <v>0</v>
      </c>
      <c r="X82" s="366">
        <f t="shared" ref="X82" si="115">(T82+T83)/30</f>
        <v>0</v>
      </c>
      <c r="Y82" s="366">
        <f t="shared" ref="Y82" si="116">(U82+U83)/30</f>
        <v>0</v>
      </c>
      <c r="Z82" s="360">
        <f t="shared" ref="Z82" si="117">(V82+V83)/30</f>
        <v>0</v>
      </c>
      <c r="AA82" s="60" t="b">
        <f t="shared" ref="AA82" si="118">N82+O82+P82+Q82=SUM(S82:V82)</f>
        <v>1</v>
      </c>
    </row>
    <row r="83" spans="1:27" s="57" customFormat="1" ht="12" hidden="1" customHeight="1" x14ac:dyDescent="0.2">
      <c r="A83" s="377"/>
      <c r="B83" s="378"/>
      <c r="C83" s="379"/>
      <c r="D83" s="381"/>
      <c r="E83" s="376"/>
      <c r="F83" s="387"/>
      <c r="G83" s="381"/>
      <c r="H83" s="376"/>
      <c r="I83" s="387"/>
      <c r="J83" s="396"/>
      <c r="K83" s="406"/>
      <c r="L83" s="373"/>
      <c r="M83" s="373"/>
      <c r="N83" s="411"/>
      <c r="O83" s="368"/>
      <c r="P83" s="368"/>
      <c r="Q83" s="403"/>
      <c r="R83" s="370"/>
      <c r="S83" s="95"/>
      <c r="T83" s="91"/>
      <c r="U83" s="91"/>
      <c r="V83" s="96"/>
      <c r="W83" s="363"/>
      <c r="X83" s="367"/>
      <c r="Y83" s="367"/>
      <c r="Z83" s="361"/>
      <c r="AA83" s="60" t="b">
        <f t="shared" ref="AA83" si="119">R82=SUM(S83:V83)</f>
        <v>1</v>
      </c>
    </row>
    <row r="84" spans="1:27" s="57" customFormat="1" ht="12" hidden="1" customHeight="1" x14ac:dyDescent="0.25">
      <c r="A84" s="377"/>
      <c r="B84" s="378"/>
      <c r="C84" s="379"/>
      <c r="D84" s="382"/>
      <c r="E84" s="429"/>
      <c r="F84" s="388"/>
      <c r="G84" s="382"/>
      <c r="H84" s="429"/>
      <c r="I84" s="388"/>
      <c r="J84" s="396"/>
      <c r="K84" s="407"/>
      <c r="L84" s="374"/>
      <c r="M84" s="374"/>
      <c r="N84" s="411"/>
      <c r="O84" s="368"/>
      <c r="P84" s="368"/>
      <c r="Q84" s="404"/>
      <c r="R84" s="371"/>
      <c r="S84" s="90"/>
      <c r="T84" s="93"/>
      <c r="U84" s="91"/>
      <c r="V84" s="92"/>
      <c r="W84" s="363"/>
      <c r="X84" s="367"/>
      <c r="Y84" s="367"/>
      <c r="Z84" s="361"/>
    </row>
    <row r="85" spans="1:27" s="57" customFormat="1" ht="12" hidden="1" customHeight="1" x14ac:dyDescent="0.2">
      <c r="A85" s="377"/>
      <c r="B85" s="378"/>
      <c r="C85" s="379"/>
      <c r="D85" s="380"/>
      <c r="E85" s="375"/>
      <c r="F85" s="386"/>
      <c r="G85" s="380"/>
      <c r="H85" s="375"/>
      <c r="I85" s="386"/>
      <c r="J85" s="396"/>
      <c r="K85" s="405">
        <f t="shared" si="110"/>
        <v>0</v>
      </c>
      <c r="L85" s="372">
        <f t="shared" ref="L85" si="120">M85+R85</f>
        <v>0</v>
      </c>
      <c r="M85" s="372">
        <f t="shared" ref="M85" si="121">N85+O85+P85</f>
        <v>0</v>
      </c>
      <c r="N85" s="411"/>
      <c r="O85" s="368"/>
      <c r="P85" s="368"/>
      <c r="Q85" s="402"/>
      <c r="R85" s="369">
        <f t="shared" ref="R85" si="122">SUM(S86:V86)</f>
        <v>0</v>
      </c>
      <c r="S85" s="95"/>
      <c r="T85" s="91"/>
      <c r="U85" s="91"/>
      <c r="V85" s="96"/>
      <c r="W85" s="362">
        <f t="shared" ref="W85" si="123">(S85+S86)/30</f>
        <v>0</v>
      </c>
      <c r="X85" s="366">
        <f t="shared" ref="X85" si="124">(T85+T86)/30</f>
        <v>0</v>
      </c>
      <c r="Y85" s="366">
        <f t="shared" ref="Y85" si="125">(U85+U86)/30</f>
        <v>0</v>
      </c>
      <c r="Z85" s="360">
        <f t="shared" ref="Z85" si="126">(V85+V86)/30</f>
        <v>0</v>
      </c>
      <c r="AA85" s="60" t="b">
        <f t="shared" ref="AA85" si="127">N85+O85+P85+Q85=SUM(S85:V85)</f>
        <v>1</v>
      </c>
    </row>
    <row r="86" spans="1:27" s="57" customFormat="1" ht="12" hidden="1" customHeight="1" x14ac:dyDescent="0.2">
      <c r="A86" s="377"/>
      <c r="B86" s="378"/>
      <c r="C86" s="379"/>
      <c r="D86" s="381"/>
      <c r="E86" s="376"/>
      <c r="F86" s="387"/>
      <c r="G86" s="381"/>
      <c r="H86" s="376"/>
      <c r="I86" s="387"/>
      <c r="J86" s="396"/>
      <c r="K86" s="406"/>
      <c r="L86" s="373"/>
      <c r="M86" s="373"/>
      <c r="N86" s="411"/>
      <c r="O86" s="368"/>
      <c r="P86" s="368"/>
      <c r="Q86" s="403"/>
      <c r="R86" s="370"/>
      <c r="S86" s="95"/>
      <c r="T86" s="91"/>
      <c r="U86" s="91"/>
      <c r="V86" s="96"/>
      <c r="W86" s="363"/>
      <c r="X86" s="367"/>
      <c r="Y86" s="367"/>
      <c r="Z86" s="361"/>
      <c r="AA86" s="60" t="b">
        <f t="shared" ref="AA86" si="128">R85=SUM(S86:V86)</f>
        <v>1</v>
      </c>
    </row>
    <row r="87" spans="1:27" s="57" customFormat="1" ht="12" hidden="1" customHeight="1" x14ac:dyDescent="0.25">
      <c r="A87" s="377"/>
      <c r="B87" s="378"/>
      <c r="C87" s="437"/>
      <c r="D87" s="381"/>
      <c r="E87" s="376"/>
      <c r="F87" s="387"/>
      <c r="G87" s="381"/>
      <c r="H87" s="376"/>
      <c r="I87" s="387"/>
      <c r="J87" s="380"/>
      <c r="K87" s="407"/>
      <c r="L87" s="374"/>
      <c r="M87" s="374"/>
      <c r="N87" s="411"/>
      <c r="O87" s="368"/>
      <c r="P87" s="368"/>
      <c r="Q87" s="404"/>
      <c r="R87" s="371"/>
      <c r="S87" s="90"/>
      <c r="T87" s="93"/>
      <c r="U87" s="91"/>
      <c r="V87" s="92"/>
      <c r="W87" s="363"/>
      <c r="X87" s="367"/>
      <c r="Y87" s="367"/>
      <c r="Z87" s="361"/>
    </row>
    <row r="88" spans="1:27" s="57" customFormat="1" ht="12" hidden="1" customHeight="1" x14ac:dyDescent="0.2">
      <c r="A88" s="377"/>
      <c r="B88" s="378"/>
      <c r="C88" s="379"/>
      <c r="D88" s="380"/>
      <c r="E88" s="375"/>
      <c r="F88" s="386"/>
      <c r="G88" s="380"/>
      <c r="H88" s="375"/>
      <c r="I88" s="386"/>
      <c r="J88" s="396"/>
      <c r="K88" s="405">
        <f t="shared" si="110"/>
        <v>0</v>
      </c>
      <c r="L88" s="372">
        <f t="shared" ref="L88" si="129">M88+R88</f>
        <v>0</v>
      </c>
      <c r="M88" s="372">
        <f t="shared" ref="M88" si="130">N88+O88+P88</f>
        <v>0</v>
      </c>
      <c r="N88" s="411"/>
      <c r="O88" s="368"/>
      <c r="P88" s="368"/>
      <c r="Q88" s="402"/>
      <c r="R88" s="369">
        <f t="shared" ref="R88" si="131">SUM(S89:V89)</f>
        <v>0</v>
      </c>
      <c r="S88" s="95"/>
      <c r="T88" s="91"/>
      <c r="U88" s="91"/>
      <c r="V88" s="96"/>
      <c r="W88" s="362">
        <f t="shared" ref="W88" si="132">(S88+S89)/30</f>
        <v>0</v>
      </c>
      <c r="X88" s="366">
        <f t="shared" ref="X88" si="133">(T88+T89)/30</f>
        <v>0</v>
      </c>
      <c r="Y88" s="366">
        <f t="shared" ref="Y88" si="134">(U88+U89)/30</f>
        <v>0</v>
      </c>
      <c r="Z88" s="360">
        <f t="shared" ref="Z88" si="135">(V88+V89)/30</f>
        <v>0</v>
      </c>
      <c r="AA88" s="60" t="b">
        <f t="shared" ref="AA88" si="136">N88+O88+P88+Q88=SUM(S88:V88)</f>
        <v>1</v>
      </c>
    </row>
    <row r="89" spans="1:27" s="57" customFormat="1" ht="12" hidden="1" customHeight="1" x14ac:dyDescent="0.2">
      <c r="A89" s="377"/>
      <c r="B89" s="378"/>
      <c r="C89" s="379"/>
      <c r="D89" s="381"/>
      <c r="E89" s="376"/>
      <c r="F89" s="387"/>
      <c r="G89" s="381"/>
      <c r="H89" s="376"/>
      <c r="I89" s="387"/>
      <c r="J89" s="396"/>
      <c r="K89" s="406"/>
      <c r="L89" s="373"/>
      <c r="M89" s="373"/>
      <c r="N89" s="411"/>
      <c r="O89" s="368"/>
      <c r="P89" s="368"/>
      <c r="Q89" s="403"/>
      <c r="R89" s="370"/>
      <c r="S89" s="95"/>
      <c r="T89" s="91"/>
      <c r="U89" s="91"/>
      <c r="V89" s="96"/>
      <c r="W89" s="363"/>
      <c r="X89" s="367"/>
      <c r="Y89" s="367"/>
      <c r="Z89" s="361"/>
      <c r="AA89" s="60" t="b">
        <f t="shared" ref="AA89" si="137">R88=SUM(S89:V89)</f>
        <v>1</v>
      </c>
    </row>
    <row r="90" spans="1:27" s="57" customFormat="1" ht="12" hidden="1" customHeight="1" x14ac:dyDescent="0.25">
      <c r="A90" s="377"/>
      <c r="B90" s="378"/>
      <c r="C90" s="379"/>
      <c r="D90" s="382"/>
      <c r="E90" s="429"/>
      <c r="F90" s="388"/>
      <c r="G90" s="382"/>
      <c r="H90" s="429"/>
      <c r="I90" s="388"/>
      <c r="J90" s="396"/>
      <c r="K90" s="407"/>
      <c r="L90" s="374"/>
      <c r="M90" s="374"/>
      <c r="N90" s="411"/>
      <c r="O90" s="368"/>
      <c r="P90" s="368"/>
      <c r="Q90" s="404"/>
      <c r="R90" s="371"/>
      <c r="S90" s="90"/>
      <c r="T90" s="93"/>
      <c r="U90" s="91"/>
      <c r="V90" s="92"/>
      <c r="W90" s="363"/>
      <c r="X90" s="367"/>
      <c r="Y90" s="367"/>
      <c r="Z90" s="361"/>
    </row>
    <row r="91" spans="1:27" s="57" customFormat="1" ht="12" hidden="1" customHeight="1" x14ac:dyDescent="0.2">
      <c r="A91" s="377"/>
      <c r="B91" s="378"/>
      <c r="C91" s="379"/>
      <c r="D91" s="380"/>
      <c r="E91" s="375"/>
      <c r="F91" s="386"/>
      <c r="G91" s="380"/>
      <c r="H91" s="375"/>
      <c r="I91" s="386"/>
      <c r="J91" s="396"/>
      <c r="K91" s="405">
        <f t="shared" si="110"/>
        <v>0</v>
      </c>
      <c r="L91" s="372">
        <f t="shared" ref="L91" si="138">M91+R91</f>
        <v>0</v>
      </c>
      <c r="M91" s="372">
        <f t="shared" ref="M91" si="139">N91+O91+P91</f>
        <v>0</v>
      </c>
      <c r="N91" s="411"/>
      <c r="O91" s="368"/>
      <c r="P91" s="368"/>
      <c r="Q91" s="402"/>
      <c r="R91" s="369">
        <f t="shared" ref="R91" si="140">SUM(S92:V92)</f>
        <v>0</v>
      </c>
      <c r="S91" s="95"/>
      <c r="T91" s="91"/>
      <c r="U91" s="91"/>
      <c r="V91" s="96"/>
      <c r="W91" s="362">
        <f t="shared" ref="W91" si="141">(S91+S92)/30</f>
        <v>0</v>
      </c>
      <c r="X91" s="366">
        <f t="shared" ref="X91" si="142">(T91+T92)/30</f>
        <v>0</v>
      </c>
      <c r="Y91" s="366">
        <f t="shared" ref="Y91" si="143">(U91+U92)/30</f>
        <v>0</v>
      </c>
      <c r="Z91" s="360">
        <f t="shared" ref="Z91" si="144">(V91+V92)/30</f>
        <v>0</v>
      </c>
      <c r="AA91" s="60" t="b">
        <f t="shared" ref="AA91" si="145">N91+O91+P91+Q91=SUM(S91:V91)</f>
        <v>1</v>
      </c>
    </row>
    <row r="92" spans="1:27" s="57" customFormat="1" ht="12" hidden="1" customHeight="1" x14ac:dyDescent="0.2">
      <c r="A92" s="377"/>
      <c r="B92" s="378"/>
      <c r="C92" s="379"/>
      <c r="D92" s="381"/>
      <c r="E92" s="376"/>
      <c r="F92" s="387"/>
      <c r="G92" s="381"/>
      <c r="H92" s="376"/>
      <c r="I92" s="387"/>
      <c r="J92" s="396"/>
      <c r="K92" s="406"/>
      <c r="L92" s="373"/>
      <c r="M92" s="373"/>
      <c r="N92" s="411"/>
      <c r="O92" s="368"/>
      <c r="P92" s="368"/>
      <c r="Q92" s="403"/>
      <c r="R92" s="370"/>
      <c r="S92" s="95"/>
      <c r="T92" s="91"/>
      <c r="U92" s="91"/>
      <c r="V92" s="96"/>
      <c r="W92" s="363"/>
      <c r="X92" s="367"/>
      <c r="Y92" s="367"/>
      <c r="Z92" s="361"/>
      <c r="AA92" s="60" t="b">
        <f t="shared" ref="AA92" si="146">R91=SUM(S92:V92)</f>
        <v>1</v>
      </c>
    </row>
    <row r="93" spans="1:27" s="57" customFormat="1" ht="12" hidden="1" customHeight="1" x14ac:dyDescent="0.25">
      <c r="A93" s="377"/>
      <c r="B93" s="378"/>
      <c r="C93" s="379"/>
      <c r="D93" s="381"/>
      <c r="E93" s="376"/>
      <c r="F93" s="387"/>
      <c r="G93" s="382"/>
      <c r="H93" s="429"/>
      <c r="I93" s="388"/>
      <c r="J93" s="396"/>
      <c r="K93" s="407"/>
      <c r="L93" s="374"/>
      <c r="M93" s="374"/>
      <c r="N93" s="411"/>
      <c r="O93" s="368"/>
      <c r="P93" s="368"/>
      <c r="Q93" s="404"/>
      <c r="R93" s="371"/>
      <c r="S93" s="90"/>
      <c r="T93" s="93"/>
      <c r="U93" s="91"/>
      <c r="V93" s="92"/>
      <c r="W93" s="363"/>
      <c r="X93" s="367"/>
      <c r="Y93" s="367"/>
      <c r="Z93" s="361"/>
    </row>
    <row r="94" spans="1:27" s="57" customFormat="1" ht="12" hidden="1" customHeight="1" x14ac:dyDescent="0.2">
      <c r="A94" s="430">
        <f t="shared" ref="A94" si="147">1+A91</f>
        <v>1</v>
      </c>
      <c r="B94" s="378"/>
      <c r="C94" s="379"/>
      <c r="D94" s="380"/>
      <c r="E94" s="375"/>
      <c r="F94" s="386"/>
      <c r="G94" s="383"/>
      <c r="H94" s="438"/>
      <c r="I94" s="441"/>
      <c r="J94" s="396"/>
      <c r="K94" s="405">
        <f t="shared" ref="K94:K106" si="148">L94/30</f>
        <v>0</v>
      </c>
      <c r="L94" s="372">
        <f t="shared" ref="L94" si="149">M94+R94</f>
        <v>0</v>
      </c>
      <c r="M94" s="372">
        <f t="shared" ref="M94" si="150">N94+O94+P94</f>
        <v>0</v>
      </c>
      <c r="N94" s="411"/>
      <c r="O94" s="368"/>
      <c r="P94" s="368"/>
      <c r="Q94" s="402"/>
      <c r="R94" s="369">
        <f t="shared" ref="R94" si="151">SUM(S95:V95)</f>
        <v>0</v>
      </c>
      <c r="S94" s="95"/>
      <c r="T94" s="91"/>
      <c r="U94" s="91"/>
      <c r="V94" s="96"/>
      <c r="W94" s="362">
        <f t="shared" ref="W94" si="152">(S94+S95)/30</f>
        <v>0</v>
      </c>
      <c r="X94" s="366">
        <f t="shared" ref="X94" si="153">(T94+T95)/30</f>
        <v>0</v>
      </c>
      <c r="Y94" s="366">
        <f t="shared" ref="Y94" si="154">(U94+U95)/30</f>
        <v>0</v>
      </c>
      <c r="Z94" s="360">
        <f t="shared" ref="Z94" si="155">(V94+V95)/30</f>
        <v>0</v>
      </c>
      <c r="AA94" s="60" t="b">
        <f t="shared" ref="AA94" si="156">N94+O94+P94+Q94=SUM(S94:V94)</f>
        <v>1</v>
      </c>
    </row>
    <row r="95" spans="1:27" s="36" customFormat="1" ht="12" hidden="1" customHeight="1" x14ac:dyDescent="0.2">
      <c r="A95" s="430"/>
      <c r="B95" s="378"/>
      <c r="C95" s="379"/>
      <c r="D95" s="381"/>
      <c r="E95" s="376"/>
      <c r="F95" s="387"/>
      <c r="G95" s="384"/>
      <c r="H95" s="439"/>
      <c r="I95" s="442"/>
      <c r="J95" s="396"/>
      <c r="K95" s="406"/>
      <c r="L95" s="373"/>
      <c r="M95" s="373"/>
      <c r="N95" s="411"/>
      <c r="O95" s="368"/>
      <c r="P95" s="368"/>
      <c r="Q95" s="403"/>
      <c r="R95" s="370"/>
      <c r="S95" s="95"/>
      <c r="T95" s="91"/>
      <c r="U95" s="91"/>
      <c r="V95" s="96"/>
      <c r="W95" s="363"/>
      <c r="X95" s="367"/>
      <c r="Y95" s="367"/>
      <c r="Z95" s="361"/>
      <c r="AA95" s="60" t="b">
        <f t="shared" ref="AA95" si="157">R94=SUM(S95:V95)</f>
        <v>1</v>
      </c>
    </row>
    <row r="96" spans="1:27" s="36" customFormat="1" ht="12" hidden="1" customHeight="1" x14ac:dyDescent="0.25">
      <c r="A96" s="430"/>
      <c r="B96" s="378"/>
      <c r="C96" s="379"/>
      <c r="D96" s="381"/>
      <c r="E96" s="376"/>
      <c r="F96" s="387"/>
      <c r="G96" s="385"/>
      <c r="H96" s="440"/>
      <c r="I96" s="443"/>
      <c r="J96" s="396"/>
      <c r="K96" s="407"/>
      <c r="L96" s="374"/>
      <c r="M96" s="374"/>
      <c r="N96" s="411"/>
      <c r="O96" s="368"/>
      <c r="P96" s="368"/>
      <c r="Q96" s="404"/>
      <c r="R96" s="371"/>
      <c r="S96" s="90"/>
      <c r="T96" s="93"/>
      <c r="U96" s="91"/>
      <c r="V96" s="92"/>
      <c r="W96" s="363"/>
      <c r="X96" s="367"/>
      <c r="Y96" s="367"/>
      <c r="Z96" s="361"/>
      <c r="AA96" s="57"/>
    </row>
    <row r="97" spans="1:27" s="36" customFormat="1" ht="12" hidden="1" customHeight="1" x14ac:dyDescent="0.2">
      <c r="A97" s="430">
        <f t="shared" ref="A97" si="158">1+A94</f>
        <v>2</v>
      </c>
      <c r="B97" s="378"/>
      <c r="C97" s="379"/>
      <c r="D97" s="380"/>
      <c r="E97" s="375"/>
      <c r="F97" s="386"/>
      <c r="G97" s="383"/>
      <c r="H97" s="438"/>
      <c r="I97" s="441"/>
      <c r="J97" s="396"/>
      <c r="K97" s="405">
        <f t="shared" si="148"/>
        <v>0</v>
      </c>
      <c r="L97" s="372">
        <f t="shared" ref="L97" si="159">M97+R97</f>
        <v>0</v>
      </c>
      <c r="M97" s="372">
        <f t="shared" ref="M97" si="160">N97+O97+P97</f>
        <v>0</v>
      </c>
      <c r="N97" s="411"/>
      <c r="O97" s="368"/>
      <c r="P97" s="368"/>
      <c r="Q97" s="402"/>
      <c r="R97" s="369">
        <f t="shared" ref="R97" si="161">SUM(S98:V98)</f>
        <v>0</v>
      </c>
      <c r="S97" s="95"/>
      <c r="T97" s="91"/>
      <c r="U97" s="91"/>
      <c r="V97" s="96"/>
      <c r="W97" s="362">
        <f t="shared" ref="W97" si="162">(S97+S98)/30</f>
        <v>0</v>
      </c>
      <c r="X97" s="366">
        <f t="shared" ref="X97" si="163">(T97+T98)/30</f>
        <v>0</v>
      </c>
      <c r="Y97" s="366">
        <f t="shared" ref="Y97" si="164">(U97+U98)/30</f>
        <v>0</v>
      </c>
      <c r="Z97" s="360">
        <f t="shared" ref="Z97" si="165">(V97+V98)/30</f>
        <v>0</v>
      </c>
      <c r="AA97" s="60" t="b">
        <f t="shared" ref="AA97" si="166">N97+O97+P97+Q97=SUM(S97:V97)</f>
        <v>1</v>
      </c>
    </row>
    <row r="98" spans="1:27" s="36" customFormat="1" ht="12" hidden="1" customHeight="1" x14ac:dyDescent="0.2">
      <c r="A98" s="430"/>
      <c r="B98" s="378"/>
      <c r="C98" s="379"/>
      <c r="D98" s="381"/>
      <c r="E98" s="376"/>
      <c r="F98" s="387"/>
      <c r="G98" s="384"/>
      <c r="H98" s="439"/>
      <c r="I98" s="442"/>
      <c r="J98" s="396"/>
      <c r="K98" s="406"/>
      <c r="L98" s="373"/>
      <c r="M98" s="373"/>
      <c r="N98" s="411"/>
      <c r="O98" s="368"/>
      <c r="P98" s="368"/>
      <c r="Q98" s="403"/>
      <c r="R98" s="370"/>
      <c r="S98" s="95"/>
      <c r="T98" s="91"/>
      <c r="U98" s="91"/>
      <c r="V98" s="96"/>
      <c r="W98" s="363"/>
      <c r="X98" s="367"/>
      <c r="Y98" s="367"/>
      <c r="Z98" s="361"/>
      <c r="AA98" s="60" t="b">
        <f t="shared" ref="AA98" si="167">R97=SUM(S98:V98)</f>
        <v>1</v>
      </c>
    </row>
    <row r="99" spans="1:27" s="36" customFormat="1" ht="12" hidden="1" customHeight="1" x14ac:dyDescent="0.25">
      <c r="A99" s="430"/>
      <c r="B99" s="378"/>
      <c r="C99" s="379"/>
      <c r="D99" s="381"/>
      <c r="E99" s="376"/>
      <c r="F99" s="387"/>
      <c r="G99" s="385"/>
      <c r="H99" s="440"/>
      <c r="I99" s="443"/>
      <c r="J99" s="396"/>
      <c r="K99" s="407"/>
      <c r="L99" s="374"/>
      <c r="M99" s="374"/>
      <c r="N99" s="411"/>
      <c r="O99" s="368"/>
      <c r="P99" s="368"/>
      <c r="Q99" s="404"/>
      <c r="R99" s="371"/>
      <c r="S99" s="90"/>
      <c r="T99" s="93"/>
      <c r="U99" s="91"/>
      <c r="V99" s="92"/>
      <c r="W99" s="363"/>
      <c r="X99" s="367"/>
      <c r="Y99" s="367"/>
      <c r="Z99" s="361"/>
      <c r="AA99" s="57"/>
    </row>
    <row r="100" spans="1:27" s="36" customFormat="1" ht="12" hidden="1" customHeight="1" x14ac:dyDescent="0.2">
      <c r="A100" s="430">
        <f t="shared" ref="A100" si="168">1+A97</f>
        <v>3</v>
      </c>
      <c r="B100" s="378"/>
      <c r="C100" s="379"/>
      <c r="D100" s="380"/>
      <c r="E100" s="375"/>
      <c r="F100" s="386"/>
      <c r="G100" s="383"/>
      <c r="H100" s="438"/>
      <c r="I100" s="441"/>
      <c r="J100" s="396"/>
      <c r="K100" s="405">
        <f t="shared" si="148"/>
        <v>0</v>
      </c>
      <c r="L100" s="372">
        <f t="shared" ref="L100" si="169">M100+R100</f>
        <v>0</v>
      </c>
      <c r="M100" s="372">
        <f t="shared" ref="M100" si="170">N100+O100+P100</f>
        <v>0</v>
      </c>
      <c r="N100" s="411"/>
      <c r="O100" s="368"/>
      <c r="P100" s="368"/>
      <c r="Q100" s="402"/>
      <c r="R100" s="369">
        <f t="shared" ref="R100" si="171">SUM(S101:V101)</f>
        <v>0</v>
      </c>
      <c r="S100" s="95"/>
      <c r="T100" s="91"/>
      <c r="U100" s="91"/>
      <c r="V100" s="96"/>
      <c r="W100" s="362">
        <f t="shared" ref="W100" si="172">(S100+S101)/30</f>
        <v>0</v>
      </c>
      <c r="X100" s="366">
        <f t="shared" ref="X100" si="173">(T100+T101)/30</f>
        <v>0</v>
      </c>
      <c r="Y100" s="366">
        <f t="shared" ref="Y100" si="174">(U100+U101)/30</f>
        <v>0</v>
      </c>
      <c r="Z100" s="360">
        <f t="shared" ref="Z100" si="175">(V100+V101)/30</f>
        <v>0</v>
      </c>
      <c r="AA100" s="60" t="b">
        <f t="shared" ref="AA100" si="176">N100+O100+P100+Q100=SUM(S100:V100)</f>
        <v>1</v>
      </c>
    </row>
    <row r="101" spans="1:27" s="36" customFormat="1" ht="12" hidden="1" customHeight="1" x14ac:dyDescent="0.2">
      <c r="A101" s="430"/>
      <c r="B101" s="378"/>
      <c r="C101" s="379"/>
      <c r="D101" s="381"/>
      <c r="E101" s="376"/>
      <c r="F101" s="387"/>
      <c r="G101" s="384"/>
      <c r="H101" s="439"/>
      <c r="I101" s="442"/>
      <c r="J101" s="396"/>
      <c r="K101" s="406"/>
      <c r="L101" s="373"/>
      <c r="M101" s="373"/>
      <c r="N101" s="411"/>
      <c r="O101" s="368"/>
      <c r="P101" s="368"/>
      <c r="Q101" s="403"/>
      <c r="R101" s="370"/>
      <c r="S101" s="95"/>
      <c r="T101" s="91"/>
      <c r="U101" s="91"/>
      <c r="V101" s="96"/>
      <c r="W101" s="363"/>
      <c r="X101" s="367"/>
      <c r="Y101" s="367"/>
      <c r="Z101" s="361"/>
      <c r="AA101" s="60" t="b">
        <f t="shared" ref="AA101" si="177">R100=SUM(S101:V101)</f>
        <v>1</v>
      </c>
    </row>
    <row r="102" spans="1:27" s="36" customFormat="1" ht="12" hidden="1" customHeight="1" x14ac:dyDescent="0.25">
      <c r="A102" s="430"/>
      <c r="B102" s="378"/>
      <c r="C102" s="379"/>
      <c r="D102" s="381"/>
      <c r="E102" s="376"/>
      <c r="F102" s="387"/>
      <c r="G102" s="385"/>
      <c r="H102" s="440"/>
      <c r="I102" s="443"/>
      <c r="J102" s="396"/>
      <c r="K102" s="407"/>
      <c r="L102" s="374"/>
      <c r="M102" s="374"/>
      <c r="N102" s="411"/>
      <c r="O102" s="368"/>
      <c r="P102" s="368"/>
      <c r="Q102" s="404"/>
      <c r="R102" s="371"/>
      <c r="S102" s="90"/>
      <c r="T102" s="93"/>
      <c r="U102" s="91"/>
      <c r="V102" s="92"/>
      <c r="W102" s="363"/>
      <c r="X102" s="367"/>
      <c r="Y102" s="367"/>
      <c r="Z102" s="361"/>
      <c r="AA102" s="57"/>
    </row>
    <row r="103" spans="1:27" s="36" customFormat="1" ht="12" hidden="1" customHeight="1" x14ac:dyDescent="0.2">
      <c r="A103" s="430">
        <f t="shared" ref="A103" si="178">1+A100</f>
        <v>4</v>
      </c>
      <c r="B103" s="378"/>
      <c r="C103" s="379"/>
      <c r="D103" s="380"/>
      <c r="E103" s="375"/>
      <c r="F103" s="386"/>
      <c r="G103" s="383"/>
      <c r="H103" s="438"/>
      <c r="I103" s="441"/>
      <c r="J103" s="396"/>
      <c r="K103" s="405">
        <f t="shared" si="148"/>
        <v>0</v>
      </c>
      <c r="L103" s="372">
        <f t="shared" ref="L103" si="179">M103+R103</f>
        <v>0</v>
      </c>
      <c r="M103" s="372">
        <f t="shared" ref="M103" si="180">N103+O103+P103</f>
        <v>0</v>
      </c>
      <c r="N103" s="411"/>
      <c r="O103" s="368"/>
      <c r="P103" s="368"/>
      <c r="Q103" s="402"/>
      <c r="R103" s="369">
        <f t="shared" ref="R103" si="181">SUM(S104:V104)</f>
        <v>0</v>
      </c>
      <c r="S103" s="95"/>
      <c r="T103" s="91"/>
      <c r="U103" s="91"/>
      <c r="V103" s="96"/>
      <c r="W103" s="362">
        <f t="shared" ref="W103" si="182">(S103+S104)/30</f>
        <v>0</v>
      </c>
      <c r="X103" s="366">
        <f t="shared" ref="X103" si="183">(T103+T104)/30</f>
        <v>0</v>
      </c>
      <c r="Y103" s="366">
        <f t="shared" ref="Y103" si="184">(U103+U104)/30</f>
        <v>0</v>
      </c>
      <c r="Z103" s="360">
        <f t="shared" ref="Z103" si="185">(V103+V104)/30</f>
        <v>0</v>
      </c>
      <c r="AA103" s="60" t="b">
        <f t="shared" ref="AA103" si="186">N103+O103+P103+Q103=SUM(S103:V103)</f>
        <v>1</v>
      </c>
    </row>
    <row r="104" spans="1:27" s="36" customFormat="1" ht="12" hidden="1" customHeight="1" x14ac:dyDescent="0.2">
      <c r="A104" s="430"/>
      <c r="B104" s="378"/>
      <c r="C104" s="379"/>
      <c r="D104" s="381"/>
      <c r="E104" s="376"/>
      <c r="F104" s="387"/>
      <c r="G104" s="384"/>
      <c r="H104" s="439"/>
      <c r="I104" s="442"/>
      <c r="J104" s="396"/>
      <c r="K104" s="406"/>
      <c r="L104" s="373"/>
      <c r="M104" s="373"/>
      <c r="N104" s="411"/>
      <c r="O104" s="368"/>
      <c r="P104" s="368"/>
      <c r="Q104" s="403"/>
      <c r="R104" s="370"/>
      <c r="S104" s="95"/>
      <c r="T104" s="91"/>
      <c r="U104" s="91"/>
      <c r="V104" s="96"/>
      <c r="W104" s="363"/>
      <c r="X104" s="367"/>
      <c r="Y104" s="367"/>
      <c r="Z104" s="361"/>
      <c r="AA104" s="60" t="b">
        <f t="shared" ref="AA104" si="187">R103=SUM(S104:V104)</f>
        <v>1</v>
      </c>
    </row>
    <row r="105" spans="1:27" s="36" customFormat="1" ht="12" hidden="1" customHeight="1" x14ac:dyDescent="0.25">
      <c r="A105" s="430"/>
      <c r="B105" s="378"/>
      <c r="C105" s="379"/>
      <c r="D105" s="381"/>
      <c r="E105" s="376"/>
      <c r="F105" s="387"/>
      <c r="G105" s="385"/>
      <c r="H105" s="440"/>
      <c r="I105" s="443"/>
      <c r="J105" s="396"/>
      <c r="K105" s="407"/>
      <c r="L105" s="374"/>
      <c r="M105" s="374"/>
      <c r="N105" s="411"/>
      <c r="O105" s="368"/>
      <c r="P105" s="368"/>
      <c r="Q105" s="404"/>
      <c r="R105" s="371"/>
      <c r="S105" s="90"/>
      <c r="T105" s="93"/>
      <c r="U105" s="91"/>
      <c r="V105" s="92"/>
      <c r="W105" s="363"/>
      <c r="X105" s="367"/>
      <c r="Y105" s="367"/>
      <c r="Z105" s="361"/>
      <c r="AA105" s="57"/>
    </row>
    <row r="106" spans="1:27" s="47" customFormat="1" ht="12" hidden="1" customHeight="1" x14ac:dyDescent="0.2">
      <c r="A106" s="430">
        <f t="shared" ref="A106" si="188">1+A103</f>
        <v>5</v>
      </c>
      <c r="B106" s="378"/>
      <c r="C106" s="379"/>
      <c r="D106" s="380"/>
      <c r="E106" s="375"/>
      <c r="F106" s="386"/>
      <c r="G106" s="383"/>
      <c r="H106" s="438"/>
      <c r="I106" s="441"/>
      <c r="J106" s="396"/>
      <c r="K106" s="405">
        <f t="shared" si="148"/>
        <v>0</v>
      </c>
      <c r="L106" s="372">
        <f t="shared" ref="L106" si="189">M106+R106</f>
        <v>0</v>
      </c>
      <c r="M106" s="372">
        <f t="shared" ref="M106" si="190">N106+O106+P106</f>
        <v>0</v>
      </c>
      <c r="N106" s="411"/>
      <c r="O106" s="368"/>
      <c r="P106" s="368"/>
      <c r="Q106" s="402"/>
      <c r="R106" s="369">
        <f t="shared" ref="R106" si="191">SUM(S107:V107)</f>
        <v>0</v>
      </c>
      <c r="S106" s="95"/>
      <c r="T106" s="91"/>
      <c r="U106" s="91"/>
      <c r="V106" s="96"/>
      <c r="W106" s="362">
        <f t="shared" ref="W106" si="192">(S106+S107)/30</f>
        <v>0</v>
      </c>
      <c r="X106" s="366">
        <f t="shared" ref="X106" si="193">(T106+T107)/30</f>
        <v>0</v>
      </c>
      <c r="Y106" s="366">
        <f t="shared" ref="Y106" si="194">(U106+U107)/30</f>
        <v>0</v>
      </c>
      <c r="Z106" s="360">
        <f t="shared" ref="Z106" si="195">(V106+V107)/30</f>
        <v>0</v>
      </c>
      <c r="AA106" s="60" t="b">
        <f t="shared" ref="AA106" si="196">N106+O106+P106+Q106=SUM(S106:V106)</f>
        <v>1</v>
      </c>
    </row>
    <row r="107" spans="1:27" s="47" customFormat="1" ht="12" hidden="1" customHeight="1" x14ac:dyDescent="0.2">
      <c r="A107" s="430"/>
      <c r="B107" s="378"/>
      <c r="C107" s="379"/>
      <c r="D107" s="381"/>
      <c r="E107" s="376"/>
      <c r="F107" s="387"/>
      <c r="G107" s="384"/>
      <c r="H107" s="439"/>
      <c r="I107" s="442"/>
      <c r="J107" s="396"/>
      <c r="K107" s="406"/>
      <c r="L107" s="373"/>
      <c r="M107" s="373"/>
      <c r="N107" s="411"/>
      <c r="O107" s="368"/>
      <c r="P107" s="368"/>
      <c r="Q107" s="403"/>
      <c r="R107" s="370"/>
      <c r="S107" s="95"/>
      <c r="T107" s="91"/>
      <c r="U107" s="91"/>
      <c r="V107" s="96"/>
      <c r="W107" s="363"/>
      <c r="X107" s="367"/>
      <c r="Y107" s="367"/>
      <c r="Z107" s="361"/>
      <c r="AA107" s="60" t="b">
        <f t="shared" ref="AA107" si="197">R106=SUM(S107:V107)</f>
        <v>1</v>
      </c>
    </row>
    <row r="108" spans="1:27" s="47" customFormat="1" ht="12" hidden="1" customHeight="1" thickBot="1" x14ac:dyDescent="0.3">
      <c r="A108" s="430"/>
      <c r="B108" s="378"/>
      <c r="C108" s="379"/>
      <c r="D108" s="381"/>
      <c r="E108" s="376"/>
      <c r="F108" s="387"/>
      <c r="G108" s="385"/>
      <c r="H108" s="440"/>
      <c r="I108" s="443"/>
      <c r="J108" s="396"/>
      <c r="K108" s="407"/>
      <c r="L108" s="374"/>
      <c r="M108" s="374"/>
      <c r="N108" s="411"/>
      <c r="O108" s="368"/>
      <c r="P108" s="368"/>
      <c r="Q108" s="404"/>
      <c r="R108" s="371"/>
      <c r="S108" s="90"/>
      <c r="T108" s="93"/>
      <c r="U108" s="91"/>
      <c r="V108" s="92"/>
      <c r="W108" s="364"/>
      <c r="X108" s="660"/>
      <c r="Y108" s="660"/>
      <c r="Z108" s="365"/>
      <c r="AA108" s="57"/>
    </row>
    <row r="109" spans="1:27" s="47" customFormat="1" ht="17.25" customHeight="1" thickBot="1" x14ac:dyDescent="0.25">
      <c r="A109" s="426" t="s">
        <v>177</v>
      </c>
      <c r="B109" s="427"/>
      <c r="C109" s="427"/>
      <c r="D109" s="427"/>
      <c r="E109" s="427"/>
      <c r="F109" s="427"/>
      <c r="G109" s="427"/>
      <c r="H109" s="427"/>
      <c r="I109" s="427"/>
      <c r="J109" s="427"/>
      <c r="K109" s="427"/>
      <c r="L109" s="427"/>
      <c r="M109" s="427"/>
      <c r="N109" s="427"/>
      <c r="O109" s="427"/>
      <c r="P109" s="427"/>
      <c r="Q109" s="427"/>
      <c r="R109" s="427"/>
      <c r="S109" s="427"/>
      <c r="T109" s="427"/>
      <c r="U109" s="427"/>
      <c r="V109" s="427"/>
      <c r="W109" s="427"/>
      <c r="X109" s="427"/>
      <c r="Y109" s="427"/>
      <c r="Z109" s="428"/>
    </row>
    <row r="110" spans="1:27" s="57" customFormat="1" ht="12" hidden="1" customHeight="1" x14ac:dyDescent="0.2">
      <c r="A110" s="431"/>
      <c r="B110" s="591"/>
      <c r="C110" s="786"/>
      <c r="D110" s="594"/>
      <c r="E110" s="557"/>
      <c r="F110" s="538"/>
      <c r="G110" s="594"/>
      <c r="H110" s="557"/>
      <c r="I110" s="538"/>
      <c r="J110" s="395"/>
      <c r="K110" s="405">
        <f t="shared" ref="K110:K119" si="198">L110/30</f>
        <v>0</v>
      </c>
      <c r="L110" s="372">
        <f t="shared" ref="L110" si="199">M110+R110</f>
        <v>0</v>
      </c>
      <c r="M110" s="372">
        <f t="shared" ref="M110" si="200">N110+O110+P110</f>
        <v>0</v>
      </c>
      <c r="N110" s="411"/>
      <c r="O110" s="368"/>
      <c r="P110" s="368"/>
      <c r="Q110" s="402"/>
      <c r="R110" s="369">
        <f t="shared" ref="R110" si="201">SUM(S111:V111)</f>
        <v>0</v>
      </c>
      <c r="S110" s="95"/>
      <c r="T110" s="91"/>
      <c r="U110" s="91"/>
      <c r="V110" s="96"/>
      <c r="W110" s="399">
        <f t="shared" ref="W110" si="202">(S110+S111)/30</f>
        <v>0</v>
      </c>
      <c r="X110" s="389">
        <f t="shared" ref="X110" si="203">(T110+T111)/30</f>
        <v>0</v>
      </c>
      <c r="Y110" s="389">
        <f t="shared" ref="Y110" si="204">(U110+U111)/30</f>
        <v>0</v>
      </c>
      <c r="Z110" s="392">
        <f t="shared" ref="Z110" si="205">(V110+V111)/30</f>
        <v>0</v>
      </c>
      <c r="AA110" s="60" t="b">
        <f t="shared" ref="AA110" si="206">N110+O110+P110+Q110=SUM(S110:V110)</f>
        <v>1</v>
      </c>
    </row>
    <row r="111" spans="1:27" s="57" customFormat="1" ht="12" hidden="1" customHeight="1" x14ac:dyDescent="0.2">
      <c r="A111" s="377"/>
      <c r="B111" s="378"/>
      <c r="C111" s="379"/>
      <c r="D111" s="381"/>
      <c r="E111" s="376"/>
      <c r="F111" s="387"/>
      <c r="G111" s="381"/>
      <c r="H111" s="376"/>
      <c r="I111" s="387"/>
      <c r="J111" s="396"/>
      <c r="K111" s="406"/>
      <c r="L111" s="373"/>
      <c r="M111" s="373"/>
      <c r="N111" s="411"/>
      <c r="O111" s="368"/>
      <c r="P111" s="368"/>
      <c r="Q111" s="403"/>
      <c r="R111" s="370"/>
      <c r="S111" s="95"/>
      <c r="T111" s="91"/>
      <c r="U111" s="91"/>
      <c r="V111" s="96"/>
      <c r="W111" s="400"/>
      <c r="X111" s="390"/>
      <c r="Y111" s="390"/>
      <c r="Z111" s="393"/>
      <c r="AA111" s="60" t="b">
        <f t="shared" ref="AA111" si="207">R110=SUM(S111:V111)</f>
        <v>1</v>
      </c>
    </row>
    <row r="112" spans="1:27" s="57" customFormat="1" ht="12" hidden="1" customHeight="1" x14ac:dyDescent="0.25">
      <c r="A112" s="377"/>
      <c r="B112" s="378"/>
      <c r="C112" s="379"/>
      <c r="D112" s="382"/>
      <c r="E112" s="429"/>
      <c r="F112" s="388"/>
      <c r="G112" s="382"/>
      <c r="H112" s="429"/>
      <c r="I112" s="388"/>
      <c r="J112" s="396"/>
      <c r="K112" s="407"/>
      <c r="L112" s="374"/>
      <c r="M112" s="374"/>
      <c r="N112" s="411"/>
      <c r="O112" s="368"/>
      <c r="P112" s="368"/>
      <c r="Q112" s="404"/>
      <c r="R112" s="371"/>
      <c r="S112" s="90"/>
      <c r="T112" s="93"/>
      <c r="U112" s="91"/>
      <c r="V112" s="92"/>
      <c r="W112" s="401"/>
      <c r="X112" s="391"/>
      <c r="Y112" s="391"/>
      <c r="Z112" s="394"/>
    </row>
    <row r="113" spans="1:27" s="57" customFormat="1" ht="12" hidden="1" customHeight="1" x14ac:dyDescent="0.2">
      <c r="A113" s="377"/>
      <c r="B113" s="378"/>
      <c r="C113" s="379"/>
      <c r="D113" s="380"/>
      <c r="E113" s="375"/>
      <c r="F113" s="386"/>
      <c r="G113" s="380"/>
      <c r="H113" s="375"/>
      <c r="I113" s="386"/>
      <c r="J113" s="396"/>
      <c r="K113" s="405">
        <f t="shared" si="198"/>
        <v>0</v>
      </c>
      <c r="L113" s="372">
        <f t="shared" ref="L113" si="208">M113+R113</f>
        <v>0</v>
      </c>
      <c r="M113" s="372">
        <f t="shared" ref="M113" si="209">N113+O113+P113</f>
        <v>0</v>
      </c>
      <c r="N113" s="411"/>
      <c r="O113" s="368"/>
      <c r="P113" s="368"/>
      <c r="Q113" s="402"/>
      <c r="R113" s="369">
        <f t="shared" ref="R113" si="210">SUM(S114:V114)</f>
        <v>0</v>
      </c>
      <c r="S113" s="95"/>
      <c r="T113" s="91"/>
      <c r="U113" s="91"/>
      <c r="V113" s="96"/>
      <c r="W113" s="399">
        <f t="shared" ref="W113" si="211">(S113+S114)/30</f>
        <v>0</v>
      </c>
      <c r="X113" s="389">
        <f t="shared" ref="X113" si="212">(T113+T114)/30</f>
        <v>0</v>
      </c>
      <c r="Y113" s="389">
        <f t="shared" ref="Y113" si="213">(U113+U114)/30</f>
        <v>0</v>
      </c>
      <c r="Z113" s="392">
        <f t="shared" ref="Z113" si="214">(V113+V114)/30</f>
        <v>0</v>
      </c>
      <c r="AA113" s="60" t="b">
        <f t="shared" ref="AA113" si="215">N113+O113+P113+Q113=SUM(S113:V113)</f>
        <v>1</v>
      </c>
    </row>
    <row r="114" spans="1:27" s="57" customFormat="1" ht="12" hidden="1" customHeight="1" x14ac:dyDescent="0.2">
      <c r="A114" s="377"/>
      <c r="B114" s="378"/>
      <c r="C114" s="379"/>
      <c r="D114" s="381"/>
      <c r="E114" s="376"/>
      <c r="F114" s="387"/>
      <c r="G114" s="381"/>
      <c r="H114" s="376"/>
      <c r="I114" s="387"/>
      <c r="J114" s="396"/>
      <c r="K114" s="406"/>
      <c r="L114" s="373"/>
      <c r="M114" s="373"/>
      <c r="N114" s="411"/>
      <c r="O114" s="368"/>
      <c r="P114" s="368"/>
      <c r="Q114" s="403"/>
      <c r="R114" s="370"/>
      <c r="S114" s="95"/>
      <c r="T114" s="91"/>
      <c r="U114" s="91"/>
      <c r="V114" s="96"/>
      <c r="W114" s="400"/>
      <c r="X114" s="390"/>
      <c r="Y114" s="390"/>
      <c r="Z114" s="393"/>
      <c r="AA114" s="60" t="b">
        <f t="shared" ref="AA114" si="216">R113=SUM(S114:V114)</f>
        <v>1</v>
      </c>
    </row>
    <row r="115" spans="1:27" s="57" customFormat="1" ht="12" hidden="1" customHeight="1" x14ac:dyDescent="0.25">
      <c r="A115" s="377"/>
      <c r="B115" s="378"/>
      <c r="C115" s="379"/>
      <c r="D115" s="382"/>
      <c r="E115" s="429"/>
      <c r="F115" s="388"/>
      <c r="G115" s="382"/>
      <c r="H115" s="429"/>
      <c r="I115" s="388"/>
      <c r="J115" s="396"/>
      <c r="K115" s="407"/>
      <c r="L115" s="374"/>
      <c r="M115" s="374"/>
      <c r="N115" s="411"/>
      <c r="O115" s="368"/>
      <c r="P115" s="368"/>
      <c r="Q115" s="404"/>
      <c r="R115" s="371"/>
      <c r="S115" s="90"/>
      <c r="T115" s="93"/>
      <c r="U115" s="91"/>
      <c r="V115" s="92"/>
      <c r="W115" s="401"/>
      <c r="X115" s="391"/>
      <c r="Y115" s="391"/>
      <c r="Z115" s="394"/>
    </row>
    <row r="116" spans="1:27" s="57" customFormat="1" ht="12" hidden="1" customHeight="1" x14ac:dyDescent="0.2">
      <c r="A116" s="377">
        <f t="shared" ref="A116" si="217">1+A113</f>
        <v>1</v>
      </c>
      <c r="B116" s="378"/>
      <c r="C116" s="379"/>
      <c r="D116" s="380"/>
      <c r="E116" s="375"/>
      <c r="F116" s="386"/>
      <c r="G116" s="380"/>
      <c r="H116" s="375"/>
      <c r="I116" s="386"/>
      <c r="J116" s="396"/>
      <c r="K116" s="405">
        <f t="shared" si="198"/>
        <v>0</v>
      </c>
      <c r="L116" s="372">
        <f t="shared" ref="L116" si="218">M116+R116</f>
        <v>0</v>
      </c>
      <c r="M116" s="372">
        <f t="shared" ref="M116" si="219">N116+O116+P116</f>
        <v>0</v>
      </c>
      <c r="N116" s="411"/>
      <c r="O116" s="368"/>
      <c r="P116" s="368"/>
      <c r="Q116" s="402"/>
      <c r="R116" s="369">
        <f t="shared" ref="R116" si="220">SUM(S117:V117)</f>
        <v>0</v>
      </c>
      <c r="S116" s="95"/>
      <c r="T116" s="91"/>
      <c r="U116" s="91"/>
      <c r="V116" s="96"/>
      <c r="W116" s="399">
        <f t="shared" ref="W116" si="221">(S116+S117)/30</f>
        <v>0</v>
      </c>
      <c r="X116" s="389">
        <f t="shared" ref="X116" si="222">(T116+T117)/30</f>
        <v>0</v>
      </c>
      <c r="Y116" s="389">
        <f t="shared" ref="Y116" si="223">(U116+U117)/30</f>
        <v>0</v>
      </c>
      <c r="Z116" s="392">
        <f t="shared" ref="Z116" si="224">(V116+V117)/30</f>
        <v>0</v>
      </c>
      <c r="AA116" s="60" t="b">
        <f t="shared" ref="AA116" si="225">N116+O116+P116+Q116=SUM(S116:V116)</f>
        <v>1</v>
      </c>
    </row>
    <row r="117" spans="1:27" s="57" customFormat="1" ht="12" hidden="1" customHeight="1" x14ac:dyDescent="0.2">
      <c r="A117" s="377"/>
      <c r="B117" s="378"/>
      <c r="C117" s="379"/>
      <c r="D117" s="381"/>
      <c r="E117" s="376"/>
      <c r="F117" s="387"/>
      <c r="G117" s="381"/>
      <c r="H117" s="376"/>
      <c r="I117" s="387"/>
      <c r="J117" s="396"/>
      <c r="K117" s="406"/>
      <c r="L117" s="373"/>
      <c r="M117" s="373"/>
      <c r="N117" s="411"/>
      <c r="O117" s="368"/>
      <c r="P117" s="368"/>
      <c r="Q117" s="403"/>
      <c r="R117" s="370"/>
      <c r="S117" s="95"/>
      <c r="T117" s="91"/>
      <c r="U117" s="91"/>
      <c r="V117" s="96"/>
      <c r="W117" s="400"/>
      <c r="X117" s="390"/>
      <c r="Y117" s="390"/>
      <c r="Z117" s="393"/>
      <c r="AA117" s="60" t="b">
        <f t="shared" ref="AA117" si="226">R116=SUM(S117:V117)</f>
        <v>1</v>
      </c>
    </row>
    <row r="118" spans="1:27" s="57" customFormat="1" ht="12" hidden="1" customHeight="1" x14ac:dyDescent="0.25">
      <c r="A118" s="377"/>
      <c r="B118" s="378"/>
      <c r="C118" s="379"/>
      <c r="D118" s="382"/>
      <c r="E118" s="429"/>
      <c r="F118" s="388"/>
      <c r="G118" s="382"/>
      <c r="H118" s="429"/>
      <c r="I118" s="388"/>
      <c r="J118" s="396"/>
      <c r="K118" s="407"/>
      <c r="L118" s="374"/>
      <c r="M118" s="374"/>
      <c r="N118" s="411"/>
      <c r="O118" s="368"/>
      <c r="P118" s="368"/>
      <c r="Q118" s="404"/>
      <c r="R118" s="371"/>
      <c r="S118" s="90"/>
      <c r="T118" s="93"/>
      <c r="U118" s="91"/>
      <c r="V118" s="92"/>
      <c r="W118" s="401"/>
      <c r="X118" s="391"/>
      <c r="Y118" s="391"/>
      <c r="Z118" s="394"/>
    </row>
    <row r="119" spans="1:27" s="57" customFormat="1" ht="12" hidden="1" customHeight="1" x14ac:dyDescent="0.2">
      <c r="A119" s="377">
        <f t="shared" ref="A119" si="227">1+A116</f>
        <v>2</v>
      </c>
      <c r="B119" s="378"/>
      <c r="C119" s="379"/>
      <c r="D119" s="380"/>
      <c r="E119" s="375"/>
      <c r="F119" s="386"/>
      <c r="G119" s="380"/>
      <c r="H119" s="375"/>
      <c r="I119" s="386"/>
      <c r="J119" s="396"/>
      <c r="K119" s="405">
        <f t="shared" si="198"/>
        <v>0</v>
      </c>
      <c r="L119" s="372">
        <f t="shared" ref="L119" si="228">M119+R119</f>
        <v>0</v>
      </c>
      <c r="M119" s="372">
        <f t="shared" ref="M119" si="229">N119+O119+P119</f>
        <v>0</v>
      </c>
      <c r="N119" s="411"/>
      <c r="O119" s="368"/>
      <c r="P119" s="368"/>
      <c r="Q119" s="402"/>
      <c r="R119" s="369">
        <f t="shared" ref="R119" si="230">SUM(S120:V120)</f>
        <v>0</v>
      </c>
      <c r="S119" s="95"/>
      <c r="T119" s="91"/>
      <c r="U119" s="91"/>
      <c r="V119" s="96"/>
      <c r="W119" s="399">
        <f t="shared" ref="W119" si="231">(S119+S120)/30</f>
        <v>0</v>
      </c>
      <c r="X119" s="389">
        <f t="shared" ref="X119" si="232">(T119+T120)/30</f>
        <v>0</v>
      </c>
      <c r="Y119" s="389">
        <f t="shared" ref="Y119" si="233">(U119+U120)/30</f>
        <v>0</v>
      </c>
      <c r="Z119" s="392">
        <f t="shared" ref="Z119" si="234">(V119+V120)/30</f>
        <v>0</v>
      </c>
      <c r="AA119" s="60" t="b">
        <f t="shared" ref="AA119" si="235">N119+O119+P119+Q119=SUM(S119:V119)</f>
        <v>1</v>
      </c>
    </row>
    <row r="120" spans="1:27" s="57" customFormat="1" ht="12" hidden="1" customHeight="1" x14ac:dyDescent="0.2">
      <c r="A120" s="377"/>
      <c r="B120" s="378"/>
      <c r="C120" s="379"/>
      <c r="D120" s="381"/>
      <c r="E120" s="376"/>
      <c r="F120" s="387"/>
      <c r="G120" s="381"/>
      <c r="H120" s="376"/>
      <c r="I120" s="387"/>
      <c r="J120" s="396"/>
      <c r="K120" s="406"/>
      <c r="L120" s="373"/>
      <c r="M120" s="373"/>
      <c r="N120" s="411"/>
      <c r="O120" s="368"/>
      <c r="P120" s="368"/>
      <c r="Q120" s="403"/>
      <c r="R120" s="370"/>
      <c r="S120" s="95"/>
      <c r="T120" s="91"/>
      <c r="U120" s="91"/>
      <c r="V120" s="96"/>
      <c r="W120" s="400"/>
      <c r="X120" s="390"/>
      <c r="Y120" s="390"/>
      <c r="Z120" s="393"/>
      <c r="AA120" s="60" t="b">
        <f t="shared" ref="AA120" si="236">R119=SUM(S120:V120)</f>
        <v>1</v>
      </c>
    </row>
    <row r="121" spans="1:27" s="57" customFormat="1" ht="12" hidden="1" customHeight="1" thickBot="1" x14ac:dyDescent="0.3">
      <c r="A121" s="377"/>
      <c r="B121" s="378"/>
      <c r="C121" s="379"/>
      <c r="D121" s="382"/>
      <c r="E121" s="429"/>
      <c r="F121" s="388"/>
      <c r="G121" s="382"/>
      <c r="H121" s="429"/>
      <c r="I121" s="388"/>
      <c r="J121" s="396"/>
      <c r="K121" s="407"/>
      <c r="L121" s="374"/>
      <c r="M121" s="374"/>
      <c r="N121" s="411"/>
      <c r="O121" s="368"/>
      <c r="P121" s="368"/>
      <c r="Q121" s="404"/>
      <c r="R121" s="371"/>
      <c r="S121" s="90"/>
      <c r="T121" s="93"/>
      <c r="U121" s="91"/>
      <c r="V121" s="92"/>
      <c r="W121" s="401"/>
      <c r="X121" s="391"/>
      <c r="Y121" s="391"/>
      <c r="Z121" s="394"/>
    </row>
    <row r="122" spans="1:27" s="59" customFormat="1" ht="12" hidden="1" customHeight="1" x14ac:dyDescent="0.2">
      <c r="A122" s="377"/>
      <c r="B122" s="591"/>
      <c r="C122" s="379"/>
      <c r="D122" s="380"/>
      <c r="E122" s="375"/>
      <c r="F122" s="386"/>
      <c r="G122" s="380"/>
      <c r="H122" s="375"/>
      <c r="I122" s="386"/>
      <c r="J122" s="562"/>
      <c r="K122" s="420">
        <f t="shared" ref="K122" si="237">L122/30</f>
        <v>0</v>
      </c>
      <c r="L122" s="422">
        <f t="shared" ref="L122" si="238">M122+R122</f>
        <v>0</v>
      </c>
      <c r="M122" s="424">
        <f>N122+O122+P122+Q122</f>
        <v>0</v>
      </c>
      <c r="N122" s="368"/>
      <c r="O122" s="368"/>
      <c r="P122" s="368"/>
      <c r="Q122" s="402"/>
      <c r="R122" s="518">
        <f t="shared" ref="R122" si="239">SUM(S123:V123)</f>
        <v>0</v>
      </c>
      <c r="S122" s="221"/>
      <c r="T122" s="223"/>
      <c r="U122" s="223"/>
      <c r="V122" s="223"/>
      <c r="W122" s="408">
        <f t="shared" ref="W122" si="240">(S122+S123)/30</f>
        <v>0</v>
      </c>
      <c r="X122" s="484">
        <f t="shared" ref="X122" si="241">(T122+T123)/30</f>
        <v>0</v>
      </c>
      <c r="Y122" s="484">
        <f t="shared" ref="Y122" si="242">(U122+U123)/30</f>
        <v>0</v>
      </c>
      <c r="Z122" s="524">
        <f t="shared" ref="Z122" si="243">(V122+V123)/30</f>
        <v>0</v>
      </c>
      <c r="AA122" s="58" t="b">
        <f>N122+O122+P122+Q122=SUM(S122:V122)</f>
        <v>1</v>
      </c>
    </row>
    <row r="123" spans="1:27" s="59" customFormat="1" ht="13.5" hidden="1" customHeight="1" x14ac:dyDescent="0.2">
      <c r="A123" s="377"/>
      <c r="B123" s="378"/>
      <c r="C123" s="379"/>
      <c r="D123" s="381"/>
      <c r="E123" s="376"/>
      <c r="F123" s="387"/>
      <c r="G123" s="381"/>
      <c r="H123" s="376"/>
      <c r="I123" s="387"/>
      <c r="J123" s="562"/>
      <c r="K123" s="421"/>
      <c r="L123" s="423"/>
      <c r="M123" s="425"/>
      <c r="N123" s="368"/>
      <c r="O123" s="368"/>
      <c r="P123" s="368"/>
      <c r="Q123" s="403"/>
      <c r="R123" s="519"/>
      <c r="S123" s="221"/>
      <c r="T123" s="223"/>
      <c r="U123" s="223"/>
      <c r="V123" s="223"/>
      <c r="W123" s="409"/>
      <c r="X123" s="485"/>
      <c r="Y123" s="485"/>
      <c r="Z123" s="525"/>
      <c r="AA123" s="58" t="b">
        <f>R122=SUM(S123:V123)</f>
        <v>1</v>
      </c>
    </row>
    <row r="124" spans="1:27" s="59" customFormat="1" ht="15" hidden="1" customHeight="1" x14ac:dyDescent="0.25">
      <c r="A124" s="377"/>
      <c r="B124" s="378"/>
      <c r="C124" s="379"/>
      <c r="D124" s="381"/>
      <c r="E124" s="376"/>
      <c r="F124" s="387"/>
      <c r="G124" s="381"/>
      <c r="H124" s="376"/>
      <c r="I124" s="387"/>
      <c r="J124" s="787"/>
      <c r="K124" s="421"/>
      <c r="L124" s="423"/>
      <c r="M124" s="425"/>
      <c r="N124" s="368"/>
      <c r="O124" s="368"/>
      <c r="P124" s="368"/>
      <c r="Q124" s="403"/>
      <c r="R124" s="519"/>
      <c r="S124" s="93"/>
      <c r="T124" s="93"/>
      <c r="U124" s="237"/>
      <c r="V124" s="94"/>
      <c r="W124" s="520"/>
      <c r="X124" s="486"/>
      <c r="Y124" s="486"/>
      <c r="Z124" s="487"/>
    </row>
    <row r="125" spans="1:27" s="76" customFormat="1" ht="12" customHeight="1" x14ac:dyDescent="0.2">
      <c r="A125" s="368">
        <v>18</v>
      </c>
      <c r="B125" s="378" t="s">
        <v>141</v>
      </c>
      <c r="C125" s="437" t="s">
        <v>254</v>
      </c>
      <c r="D125" s="380">
        <v>4</v>
      </c>
      <c r="E125" s="375"/>
      <c r="F125" s="386"/>
      <c r="G125" s="380">
        <v>2</v>
      </c>
      <c r="H125" s="375"/>
      <c r="I125" s="386"/>
      <c r="J125" s="396"/>
      <c r="K125" s="420">
        <f t="shared" ref="K125" si="244">L125/30</f>
        <v>10</v>
      </c>
      <c r="L125" s="422">
        <f t="shared" ref="L125" si="245">M125+R125</f>
        <v>300</v>
      </c>
      <c r="M125" s="424">
        <f t="shared" ref="M125" si="246">N125+O125+P125+Q125</f>
        <v>150</v>
      </c>
      <c r="N125" s="417">
        <v>14</v>
      </c>
      <c r="O125" s="417">
        <v>8</v>
      </c>
      <c r="P125" s="417">
        <v>120</v>
      </c>
      <c r="Q125" s="402">
        <v>8</v>
      </c>
      <c r="R125" s="518">
        <f t="shared" ref="R125" si="247">SUM(S126:V126)</f>
        <v>150</v>
      </c>
      <c r="S125" s="220"/>
      <c r="T125" s="223">
        <v>30</v>
      </c>
      <c r="U125" s="223">
        <v>60</v>
      </c>
      <c r="V125" s="223">
        <v>60</v>
      </c>
      <c r="W125" s="522">
        <f t="shared" ref="W125" si="248">(S125+S126)/30</f>
        <v>0</v>
      </c>
      <c r="X125" s="484">
        <f t="shared" ref="X125" si="249">(T125+T126)/30</f>
        <v>2</v>
      </c>
      <c r="Y125" s="484">
        <f t="shared" ref="Y125" si="250">(U125+U126)/30</f>
        <v>4</v>
      </c>
      <c r="Z125" s="524">
        <f t="shared" ref="Z125" si="251">(V125+V126)/30</f>
        <v>4</v>
      </c>
      <c r="AA125" s="58" t="b">
        <f>N125+O125+P125+Q125=SUM(S125:V125)</f>
        <v>1</v>
      </c>
    </row>
    <row r="126" spans="1:27" s="76" customFormat="1" ht="12" customHeight="1" x14ac:dyDescent="0.2">
      <c r="A126" s="368"/>
      <c r="B126" s="378"/>
      <c r="C126" s="619"/>
      <c r="D126" s="381"/>
      <c r="E126" s="376"/>
      <c r="F126" s="387"/>
      <c r="G126" s="381"/>
      <c r="H126" s="376"/>
      <c r="I126" s="387"/>
      <c r="J126" s="396"/>
      <c r="K126" s="421"/>
      <c r="L126" s="423"/>
      <c r="M126" s="425"/>
      <c r="N126" s="418"/>
      <c r="O126" s="418"/>
      <c r="P126" s="418"/>
      <c r="Q126" s="403"/>
      <c r="R126" s="519"/>
      <c r="S126" s="220"/>
      <c r="T126" s="223">
        <v>30</v>
      </c>
      <c r="U126" s="223">
        <v>60</v>
      </c>
      <c r="V126" s="223">
        <v>60</v>
      </c>
      <c r="W126" s="523"/>
      <c r="X126" s="485"/>
      <c r="Y126" s="485"/>
      <c r="Z126" s="525"/>
      <c r="AA126" s="58" t="b">
        <f>R125=SUM(S126:V126)</f>
        <v>1</v>
      </c>
    </row>
    <row r="127" spans="1:27" s="76" customFormat="1" ht="15.75" customHeight="1" thickBot="1" x14ac:dyDescent="0.3">
      <c r="A127" s="368"/>
      <c r="B127" s="378"/>
      <c r="C127" s="433"/>
      <c r="D127" s="382"/>
      <c r="E127" s="429"/>
      <c r="F127" s="388"/>
      <c r="G127" s="382"/>
      <c r="H127" s="429"/>
      <c r="I127" s="388"/>
      <c r="J127" s="396"/>
      <c r="K127" s="421"/>
      <c r="L127" s="423"/>
      <c r="M127" s="425"/>
      <c r="N127" s="419"/>
      <c r="O127" s="419"/>
      <c r="P127" s="419"/>
      <c r="Q127" s="705"/>
      <c r="R127" s="519"/>
      <c r="S127" s="136"/>
      <c r="T127" s="93" t="s">
        <v>156</v>
      </c>
      <c r="U127" s="93"/>
      <c r="V127" s="94" t="s">
        <v>107</v>
      </c>
      <c r="W127" s="523"/>
      <c r="X127" s="486"/>
      <c r="Y127" s="486"/>
      <c r="Z127" s="487"/>
      <c r="AA127" s="59"/>
    </row>
    <row r="128" spans="1:27" s="59" customFormat="1" ht="15.75" hidden="1" customHeight="1" thickBot="1" x14ac:dyDescent="0.25">
      <c r="A128" s="645" t="s">
        <v>111</v>
      </c>
      <c r="B128" s="646"/>
      <c r="C128" s="646"/>
      <c r="D128" s="646"/>
      <c r="E128" s="646"/>
      <c r="F128" s="646"/>
      <c r="G128" s="646"/>
      <c r="H128" s="646"/>
      <c r="I128" s="646"/>
      <c r="J128" s="646"/>
      <c r="K128" s="646"/>
      <c r="L128" s="646"/>
      <c r="M128" s="646"/>
      <c r="N128" s="646"/>
      <c r="O128" s="646"/>
      <c r="P128" s="646"/>
      <c r="Q128" s="646"/>
      <c r="R128" s="646"/>
      <c r="S128" s="646"/>
      <c r="T128" s="646"/>
      <c r="U128" s="646"/>
      <c r="V128" s="646"/>
      <c r="W128" s="646"/>
      <c r="X128" s="646"/>
      <c r="Y128" s="646"/>
      <c r="Z128" s="647"/>
    </row>
    <row r="129" spans="1:27" s="59" customFormat="1" ht="12" hidden="1" customHeight="1" x14ac:dyDescent="0.2">
      <c r="A129" s="775"/>
      <c r="B129" s="778"/>
      <c r="C129" s="781"/>
      <c r="D129" s="594"/>
      <c r="E129" s="557"/>
      <c r="F129" s="538"/>
      <c r="G129" s="594"/>
      <c r="H129" s="557"/>
      <c r="I129" s="538"/>
      <c r="J129" s="887"/>
      <c r="K129" s="886"/>
      <c r="L129" s="885"/>
      <c r="M129" s="885"/>
      <c r="N129" s="415"/>
      <c r="O129" s="415"/>
      <c r="P129" s="415"/>
      <c r="Q129" s="415"/>
      <c r="R129" s="412"/>
      <c r="S129" s="168"/>
      <c r="T129" s="165"/>
      <c r="U129" s="165"/>
      <c r="V129" s="169"/>
      <c r="W129" s="753"/>
      <c r="X129" s="789"/>
      <c r="Y129" s="789"/>
      <c r="Z129" s="727"/>
      <c r="AA129" s="58"/>
    </row>
    <row r="130" spans="1:27" s="59" customFormat="1" ht="12" hidden="1" customHeight="1" x14ac:dyDescent="0.2">
      <c r="A130" s="776"/>
      <c r="B130" s="779"/>
      <c r="C130" s="619"/>
      <c r="D130" s="381"/>
      <c r="E130" s="376"/>
      <c r="F130" s="387"/>
      <c r="G130" s="381"/>
      <c r="H130" s="376"/>
      <c r="I130" s="387"/>
      <c r="J130" s="568"/>
      <c r="K130" s="455"/>
      <c r="L130" s="621"/>
      <c r="M130" s="621"/>
      <c r="N130" s="403"/>
      <c r="O130" s="403"/>
      <c r="P130" s="403"/>
      <c r="Q130" s="403"/>
      <c r="R130" s="413"/>
      <c r="S130" s="95"/>
      <c r="T130" s="159"/>
      <c r="U130" s="159"/>
      <c r="V130" s="96"/>
      <c r="W130" s="409"/>
      <c r="X130" s="485"/>
      <c r="Y130" s="485"/>
      <c r="Z130" s="525"/>
      <c r="AA130" s="58"/>
    </row>
    <row r="131" spans="1:27" s="59" customFormat="1" ht="12" hidden="1" customHeight="1" x14ac:dyDescent="0.2">
      <c r="A131" s="777"/>
      <c r="B131" s="780"/>
      <c r="C131" s="433"/>
      <c r="D131" s="382"/>
      <c r="E131" s="429"/>
      <c r="F131" s="388"/>
      <c r="G131" s="382"/>
      <c r="H131" s="429"/>
      <c r="I131" s="388"/>
      <c r="J131" s="569"/>
      <c r="K131" s="420"/>
      <c r="L131" s="424"/>
      <c r="M131" s="424"/>
      <c r="N131" s="404"/>
      <c r="O131" s="404"/>
      <c r="P131" s="404"/>
      <c r="Q131" s="404"/>
      <c r="R131" s="414"/>
      <c r="S131" s="160"/>
      <c r="T131" s="170"/>
      <c r="U131" s="159"/>
      <c r="V131" s="163"/>
      <c r="W131" s="520"/>
      <c r="X131" s="486"/>
      <c r="Y131" s="486"/>
      <c r="Z131" s="487"/>
    </row>
    <row r="132" spans="1:27" s="59" customFormat="1" ht="12" hidden="1" customHeight="1" x14ac:dyDescent="0.2">
      <c r="A132" s="760"/>
      <c r="B132" s="772"/>
      <c r="C132" s="782"/>
      <c r="D132" s="380"/>
      <c r="E132" s="375"/>
      <c r="F132" s="386"/>
      <c r="G132" s="380"/>
      <c r="H132" s="375"/>
      <c r="I132" s="386"/>
      <c r="J132" s="567"/>
      <c r="K132" s="454">
        <f t="shared" ref="K132" si="252">L132/30</f>
        <v>0</v>
      </c>
      <c r="L132" s="620">
        <f t="shared" ref="L132" si="253">M132+R132</f>
        <v>0</v>
      </c>
      <c r="M132" s="620">
        <f>N132+O132+P132</f>
        <v>0</v>
      </c>
      <c r="N132" s="402"/>
      <c r="O132" s="402"/>
      <c r="P132" s="402"/>
      <c r="Q132" s="402"/>
      <c r="R132" s="416">
        <f>SUM(S133:V133)</f>
        <v>0</v>
      </c>
      <c r="S132" s="162"/>
      <c r="T132" s="161"/>
      <c r="U132" s="161"/>
      <c r="V132" s="161"/>
      <c r="W132" s="408">
        <f t="shared" ref="W132" si="254">(S132+S133)/30</f>
        <v>0</v>
      </c>
      <c r="X132" s="484">
        <f t="shared" ref="X132" si="255">(T132+T133)/30</f>
        <v>0</v>
      </c>
      <c r="Y132" s="484">
        <f t="shared" ref="Y132" si="256">(U132+U133)/30</f>
        <v>0</v>
      </c>
      <c r="Z132" s="524">
        <f t="shared" ref="Z132" si="257">(V132+V133)/30</f>
        <v>0</v>
      </c>
      <c r="AA132" s="58" t="b">
        <f t="shared" ref="AA132" si="258">N132+O132+P132+Q132=SUM(S132:V132)</f>
        <v>1</v>
      </c>
    </row>
    <row r="133" spans="1:27" s="59" customFormat="1" ht="12" hidden="1" customHeight="1" x14ac:dyDescent="0.2">
      <c r="A133" s="761"/>
      <c r="B133" s="773"/>
      <c r="C133" s="783"/>
      <c r="D133" s="381"/>
      <c r="E133" s="376"/>
      <c r="F133" s="387"/>
      <c r="G133" s="381"/>
      <c r="H133" s="376"/>
      <c r="I133" s="387"/>
      <c r="J133" s="568"/>
      <c r="K133" s="455"/>
      <c r="L133" s="621"/>
      <c r="M133" s="621"/>
      <c r="N133" s="403"/>
      <c r="O133" s="403"/>
      <c r="P133" s="403"/>
      <c r="Q133" s="403"/>
      <c r="R133" s="413"/>
      <c r="S133" s="160"/>
      <c r="T133" s="159"/>
      <c r="U133" s="159"/>
      <c r="V133" s="163"/>
      <c r="W133" s="409"/>
      <c r="X133" s="485"/>
      <c r="Y133" s="485"/>
      <c r="Z133" s="525"/>
      <c r="AA133" s="58" t="b">
        <f t="shared" ref="AA133" si="259">R132=SUM(S133:V133)</f>
        <v>1</v>
      </c>
    </row>
    <row r="134" spans="1:27" s="59" customFormat="1" ht="12" hidden="1" customHeight="1" x14ac:dyDescent="0.2">
      <c r="A134" s="771"/>
      <c r="B134" s="774"/>
      <c r="C134" s="784"/>
      <c r="D134" s="382"/>
      <c r="E134" s="429"/>
      <c r="F134" s="388"/>
      <c r="G134" s="382"/>
      <c r="H134" s="429"/>
      <c r="I134" s="388"/>
      <c r="J134" s="569"/>
      <c r="K134" s="420"/>
      <c r="L134" s="424"/>
      <c r="M134" s="424"/>
      <c r="N134" s="404"/>
      <c r="O134" s="404"/>
      <c r="P134" s="404"/>
      <c r="Q134" s="404"/>
      <c r="R134" s="414"/>
      <c r="S134" s="160"/>
      <c r="T134" s="159"/>
      <c r="U134" s="159"/>
      <c r="V134" s="170"/>
      <c r="W134" s="520"/>
      <c r="X134" s="486"/>
      <c r="Y134" s="486"/>
      <c r="Z134" s="487"/>
    </row>
    <row r="135" spans="1:27" s="59" customFormat="1" ht="12" hidden="1" customHeight="1" x14ac:dyDescent="0.2">
      <c r="A135" s="760"/>
      <c r="B135" s="772"/>
      <c r="C135" s="782"/>
      <c r="D135" s="380"/>
      <c r="E135" s="375"/>
      <c r="F135" s="386"/>
      <c r="G135" s="380"/>
      <c r="H135" s="375"/>
      <c r="I135" s="386"/>
      <c r="J135" s="567"/>
      <c r="K135" s="454">
        <f t="shared" ref="K135" si="260">L135/30</f>
        <v>0</v>
      </c>
      <c r="L135" s="620">
        <f t="shared" ref="L135" si="261">M135+R135</f>
        <v>0</v>
      </c>
      <c r="M135" s="620">
        <f>N135+O135+P135</f>
        <v>0</v>
      </c>
      <c r="N135" s="402"/>
      <c r="O135" s="402"/>
      <c r="P135" s="402"/>
      <c r="Q135" s="402"/>
      <c r="R135" s="416">
        <f>SUM(S136:V136)</f>
        <v>0</v>
      </c>
      <c r="S135" s="244"/>
      <c r="T135" s="241"/>
      <c r="U135" s="241"/>
      <c r="V135" s="241"/>
      <c r="W135" s="408">
        <f t="shared" ref="W135" si="262">(S135+S136)/30</f>
        <v>0</v>
      </c>
      <c r="X135" s="484">
        <f t="shared" ref="X135" si="263">(T135+T136)/30</f>
        <v>0</v>
      </c>
      <c r="Y135" s="484">
        <f t="shared" ref="Y135" si="264">(U135+U136)/30</f>
        <v>0</v>
      </c>
      <c r="Z135" s="524">
        <f t="shared" ref="Z135" si="265">(V135+V136)/30</f>
        <v>0</v>
      </c>
      <c r="AA135" s="58" t="b">
        <f t="shared" ref="AA135" si="266">N135+O135+P135+Q135=SUM(S135:V135)</f>
        <v>1</v>
      </c>
    </row>
    <row r="136" spans="1:27" s="59" customFormat="1" ht="12" hidden="1" customHeight="1" x14ac:dyDescent="0.2">
      <c r="A136" s="761"/>
      <c r="B136" s="773"/>
      <c r="C136" s="783"/>
      <c r="D136" s="381"/>
      <c r="E136" s="376"/>
      <c r="F136" s="387"/>
      <c r="G136" s="381"/>
      <c r="H136" s="376"/>
      <c r="I136" s="387"/>
      <c r="J136" s="568"/>
      <c r="K136" s="455"/>
      <c r="L136" s="621"/>
      <c r="M136" s="621"/>
      <c r="N136" s="403"/>
      <c r="O136" s="403"/>
      <c r="P136" s="403"/>
      <c r="Q136" s="403"/>
      <c r="R136" s="413"/>
      <c r="S136" s="247"/>
      <c r="T136" s="246"/>
      <c r="U136" s="246"/>
      <c r="V136" s="245"/>
      <c r="W136" s="409"/>
      <c r="X136" s="485"/>
      <c r="Y136" s="485"/>
      <c r="Z136" s="525"/>
      <c r="AA136" s="58" t="b">
        <f t="shared" ref="AA136" si="267">R135=SUM(S136:V136)</f>
        <v>1</v>
      </c>
    </row>
    <row r="137" spans="1:27" s="59" customFormat="1" ht="12" hidden="1" customHeight="1" thickBot="1" x14ac:dyDescent="0.25">
      <c r="A137" s="762"/>
      <c r="B137" s="896"/>
      <c r="C137" s="895"/>
      <c r="D137" s="765"/>
      <c r="E137" s="733"/>
      <c r="F137" s="729"/>
      <c r="G137" s="765"/>
      <c r="H137" s="733"/>
      <c r="I137" s="729"/>
      <c r="J137" s="894"/>
      <c r="K137" s="893"/>
      <c r="L137" s="785"/>
      <c r="M137" s="785"/>
      <c r="N137" s="705"/>
      <c r="O137" s="705"/>
      <c r="P137" s="705"/>
      <c r="Q137" s="705"/>
      <c r="R137" s="790"/>
      <c r="S137" s="243"/>
      <c r="T137" s="240"/>
      <c r="U137" s="240"/>
      <c r="V137" s="94"/>
      <c r="W137" s="410"/>
      <c r="X137" s="788"/>
      <c r="Y137" s="788"/>
      <c r="Z137" s="728"/>
    </row>
    <row r="138" spans="1:27" s="80" customFormat="1" ht="15" customHeight="1" thickBot="1" x14ac:dyDescent="0.25">
      <c r="A138" s="730" t="s">
        <v>100</v>
      </c>
      <c r="B138" s="731"/>
      <c r="C138" s="877"/>
      <c r="D138" s="731"/>
      <c r="E138" s="731"/>
      <c r="F138" s="731"/>
      <c r="G138" s="731"/>
      <c r="H138" s="731"/>
      <c r="I138" s="731"/>
      <c r="J138" s="731"/>
      <c r="K138" s="731"/>
      <c r="L138" s="877"/>
      <c r="M138" s="731"/>
      <c r="N138" s="731"/>
      <c r="O138" s="731"/>
      <c r="P138" s="731"/>
      <c r="Q138" s="731"/>
      <c r="R138" s="731"/>
      <c r="S138" s="731"/>
      <c r="T138" s="731"/>
      <c r="U138" s="731"/>
      <c r="V138" s="731"/>
      <c r="W138" s="731"/>
      <c r="X138" s="731"/>
      <c r="Y138" s="731"/>
      <c r="Z138" s="732"/>
      <c r="AA138" s="58" t="b">
        <f>N138+O138+P138+Q138=SUM(S138:V138)</f>
        <v>1</v>
      </c>
    </row>
    <row r="139" spans="1:27" s="56" customFormat="1" ht="12" customHeight="1" x14ac:dyDescent="0.2">
      <c r="A139" s="368">
        <v>19</v>
      </c>
      <c r="B139" s="792"/>
      <c r="C139" s="878" t="s">
        <v>239</v>
      </c>
      <c r="D139" s="594"/>
      <c r="E139" s="376"/>
      <c r="F139" s="387"/>
      <c r="G139" s="381">
        <v>2</v>
      </c>
      <c r="H139" s="376"/>
      <c r="I139" s="387"/>
      <c r="J139" s="382"/>
      <c r="K139" s="633">
        <f t="shared" ref="K139" si="268">L139/30</f>
        <v>3</v>
      </c>
      <c r="L139" s="708">
        <f>M139+R139</f>
        <v>90</v>
      </c>
      <c r="M139" s="424">
        <f>N139+O139+P139+Q139</f>
        <v>44</v>
      </c>
      <c r="N139" s="417">
        <v>8</v>
      </c>
      <c r="O139" s="417">
        <v>12</v>
      </c>
      <c r="P139" s="417">
        <v>24</v>
      </c>
      <c r="Q139" s="402"/>
      <c r="R139" s="518">
        <f>SUM(S140:V140)</f>
        <v>46</v>
      </c>
      <c r="S139" s="230"/>
      <c r="T139" s="223">
        <v>44</v>
      </c>
      <c r="U139" s="223"/>
      <c r="V139" s="231"/>
      <c r="W139" s="883">
        <f t="shared" ref="W139" si="269">(S139+S140)/30</f>
        <v>0</v>
      </c>
      <c r="X139" s="558">
        <f t="shared" ref="X139" si="270">(T139+T140)/30</f>
        <v>3</v>
      </c>
      <c r="Y139" s="884">
        <f t="shared" ref="Y139" si="271">(U139+U140)/30</f>
        <v>0</v>
      </c>
      <c r="Z139" s="595">
        <f t="shared" ref="Z139" si="272">(V139+V140)/30</f>
        <v>0</v>
      </c>
      <c r="AA139" s="55" t="b">
        <f>N139+O139+P139+Q139=SUM(S139:V139)</f>
        <v>1</v>
      </c>
    </row>
    <row r="140" spans="1:27" s="56" customFormat="1" ht="12" customHeight="1" x14ac:dyDescent="0.2">
      <c r="A140" s="368"/>
      <c r="B140" s="792"/>
      <c r="C140" s="879"/>
      <c r="D140" s="381"/>
      <c r="E140" s="376"/>
      <c r="F140" s="387"/>
      <c r="G140" s="381"/>
      <c r="H140" s="376"/>
      <c r="I140" s="387"/>
      <c r="J140" s="396"/>
      <c r="K140" s="634"/>
      <c r="L140" s="425"/>
      <c r="M140" s="425"/>
      <c r="N140" s="418"/>
      <c r="O140" s="418"/>
      <c r="P140" s="418"/>
      <c r="Q140" s="403"/>
      <c r="R140" s="519"/>
      <c r="S140" s="232"/>
      <c r="T140" s="223">
        <v>46</v>
      </c>
      <c r="U140" s="223"/>
      <c r="V140" s="233"/>
      <c r="W140" s="523"/>
      <c r="X140" s="559"/>
      <c r="Y140" s="637"/>
      <c r="Z140" s="488"/>
      <c r="AA140" s="55" t="b">
        <f>R139=SUM(S140:V140)</f>
        <v>1</v>
      </c>
    </row>
    <row r="141" spans="1:27" s="56" customFormat="1" ht="12" customHeight="1" x14ac:dyDescent="0.2">
      <c r="A141" s="368"/>
      <c r="B141" s="792"/>
      <c r="C141" s="880"/>
      <c r="D141" s="382"/>
      <c r="E141" s="429"/>
      <c r="F141" s="388"/>
      <c r="G141" s="382"/>
      <c r="H141" s="429"/>
      <c r="I141" s="388"/>
      <c r="J141" s="396"/>
      <c r="K141" s="798"/>
      <c r="L141" s="425"/>
      <c r="M141" s="425"/>
      <c r="N141" s="419"/>
      <c r="O141" s="419"/>
      <c r="P141" s="419"/>
      <c r="Q141" s="404"/>
      <c r="R141" s="519"/>
      <c r="S141" s="234"/>
      <c r="T141" s="170" t="s">
        <v>156</v>
      </c>
      <c r="U141" s="229"/>
      <c r="V141" s="233"/>
      <c r="W141" s="523"/>
      <c r="X141" s="559"/>
      <c r="Y141" s="637"/>
      <c r="Z141" s="488"/>
      <c r="AA141" s="57"/>
    </row>
    <row r="142" spans="1:27" s="76" customFormat="1" ht="14.25" customHeight="1" x14ac:dyDescent="0.2">
      <c r="A142" s="368">
        <f t="shared" ref="A142" si="273">1+A139</f>
        <v>20</v>
      </c>
      <c r="B142" s="792"/>
      <c r="C142" s="879" t="s">
        <v>240</v>
      </c>
      <c r="D142" s="380"/>
      <c r="E142" s="375"/>
      <c r="F142" s="386"/>
      <c r="G142" s="380">
        <v>2</v>
      </c>
      <c r="H142" s="375"/>
      <c r="I142" s="386"/>
      <c r="J142" s="396"/>
      <c r="K142" s="421">
        <f t="shared" ref="K142" si="274">L142/30</f>
        <v>3</v>
      </c>
      <c r="L142" s="423">
        <f>M142+R142</f>
        <v>90</v>
      </c>
      <c r="M142" s="424">
        <f t="shared" ref="M142" si="275">N142+O142+P142+Q142</f>
        <v>60</v>
      </c>
      <c r="N142" s="474">
        <v>10</v>
      </c>
      <c r="O142" s="474">
        <v>6</v>
      </c>
      <c r="P142" s="474">
        <v>44</v>
      </c>
      <c r="Q142" s="402"/>
      <c r="R142" s="519">
        <f>SUM(S143:V143)</f>
        <v>30</v>
      </c>
      <c r="S142" s="223">
        <v>30</v>
      </c>
      <c r="T142" s="223">
        <v>30</v>
      </c>
      <c r="U142" s="235"/>
      <c r="V142" s="231"/>
      <c r="W142" s="522">
        <f t="shared" ref="W142" si="276">(S142+S143)/30</f>
        <v>1.5</v>
      </c>
      <c r="X142" s="559">
        <f t="shared" ref="X142" si="277">(T142+T143)/30</f>
        <v>1.5</v>
      </c>
      <c r="Y142" s="636">
        <f t="shared" ref="Y142" si="278">(U142+U143)/30</f>
        <v>0</v>
      </c>
      <c r="Z142" s="487">
        <f t="shared" ref="Z142" si="279">(V142+V143)/30</f>
        <v>0</v>
      </c>
      <c r="AA142" s="58" t="b">
        <f>N142+O142+P142+Q142=SUM(S142:V142)</f>
        <v>1</v>
      </c>
    </row>
    <row r="143" spans="1:27" s="76" customFormat="1" ht="12" customHeight="1" x14ac:dyDescent="0.2">
      <c r="A143" s="368"/>
      <c r="B143" s="792"/>
      <c r="C143" s="879"/>
      <c r="D143" s="381"/>
      <c r="E143" s="376"/>
      <c r="F143" s="387"/>
      <c r="G143" s="381"/>
      <c r="H143" s="376"/>
      <c r="I143" s="387"/>
      <c r="J143" s="396"/>
      <c r="K143" s="421"/>
      <c r="L143" s="423"/>
      <c r="M143" s="425"/>
      <c r="N143" s="474"/>
      <c r="O143" s="474"/>
      <c r="P143" s="474"/>
      <c r="Q143" s="403"/>
      <c r="R143" s="519"/>
      <c r="S143" s="223">
        <v>15</v>
      </c>
      <c r="T143" s="223">
        <v>15</v>
      </c>
      <c r="U143" s="236"/>
      <c r="V143" s="233"/>
      <c r="W143" s="523"/>
      <c r="X143" s="559"/>
      <c r="Y143" s="637"/>
      <c r="Z143" s="488"/>
      <c r="AA143" s="58" t="b">
        <f>R142=SUM(S143:V143)</f>
        <v>1</v>
      </c>
    </row>
    <row r="144" spans="1:27" s="76" customFormat="1" ht="12" customHeight="1" x14ac:dyDescent="0.2">
      <c r="A144" s="368"/>
      <c r="B144" s="792"/>
      <c r="C144" s="880"/>
      <c r="D144" s="382"/>
      <c r="E144" s="429"/>
      <c r="F144" s="388"/>
      <c r="G144" s="382"/>
      <c r="H144" s="429"/>
      <c r="I144" s="388"/>
      <c r="J144" s="396"/>
      <c r="K144" s="421"/>
      <c r="L144" s="423"/>
      <c r="M144" s="425"/>
      <c r="N144" s="474"/>
      <c r="O144" s="474"/>
      <c r="P144" s="474"/>
      <c r="Q144" s="404"/>
      <c r="R144" s="519"/>
      <c r="S144" s="223"/>
      <c r="T144" s="170" t="s">
        <v>156</v>
      </c>
      <c r="U144" s="234"/>
      <c r="V144" s="233"/>
      <c r="W144" s="523"/>
      <c r="X144" s="559"/>
      <c r="Y144" s="637"/>
      <c r="Z144" s="488"/>
      <c r="AA144" s="59"/>
    </row>
    <row r="145" spans="1:30" s="76" customFormat="1" ht="12" customHeight="1" x14ac:dyDescent="0.2">
      <c r="A145" s="368">
        <f t="shared" ref="A145" si="280">1+A142</f>
        <v>21</v>
      </c>
      <c r="B145" s="791"/>
      <c r="C145" s="879" t="s">
        <v>241</v>
      </c>
      <c r="D145" s="381"/>
      <c r="E145" s="376"/>
      <c r="F145" s="387"/>
      <c r="G145" s="381">
        <v>2</v>
      </c>
      <c r="H145" s="376"/>
      <c r="I145" s="387"/>
      <c r="J145" s="382"/>
      <c r="K145" s="793">
        <f t="shared" ref="K145" si="281">L145/30</f>
        <v>3</v>
      </c>
      <c r="L145" s="424">
        <f>M145+R145</f>
        <v>90</v>
      </c>
      <c r="M145" s="424">
        <f t="shared" ref="M145" si="282">N145+O145+P145+Q145</f>
        <v>44</v>
      </c>
      <c r="N145" s="388">
        <v>8</v>
      </c>
      <c r="O145" s="404">
        <v>12</v>
      </c>
      <c r="P145" s="404">
        <v>22</v>
      </c>
      <c r="Q145" s="403">
        <v>2</v>
      </c>
      <c r="R145" s="794">
        <f>SUM(S146:V146)</f>
        <v>46</v>
      </c>
      <c r="S145" s="253">
        <v>20</v>
      </c>
      <c r="T145" s="238">
        <v>24</v>
      </c>
      <c r="U145" s="241"/>
      <c r="V145" s="242"/>
      <c r="W145" s="522">
        <f t="shared" ref="W145" si="283">(S145+S146)/30</f>
        <v>1.3333333333333333</v>
      </c>
      <c r="X145" s="486">
        <f t="shared" ref="X145" si="284">(T145+T146)/30</f>
        <v>1.6666666666666667</v>
      </c>
      <c r="Y145" s="636">
        <f t="shared" ref="Y145" si="285">(U145+U146)/30</f>
        <v>0</v>
      </c>
      <c r="Z145" s="487">
        <f>(V145+V146)/30</f>
        <v>0</v>
      </c>
      <c r="AA145" s="58" t="b">
        <f>N145+O145+P145+Q145=SUM(S145:V145)</f>
        <v>1</v>
      </c>
    </row>
    <row r="146" spans="1:30" s="76" customFormat="1" ht="12" customHeight="1" x14ac:dyDescent="0.2">
      <c r="A146" s="368"/>
      <c r="B146" s="792"/>
      <c r="C146" s="879"/>
      <c r="D146" s="381"/>
      <c r="E146" s="376"/>
      <c r="F146" s="387"/>
      <c r="G146" s="381"/>
      <c r="H146" s="376"/>
      <c r="I146" s="387"/>
      <c r="J146" s="396"/>
      <c r="K146" s="793"/>
      <c r="L146" s="425"/>
      <c r="M146" s="425"/>
      <c r="N146" s="411"/>
      <c r="O146" s="368"/>
      <c r="P146" s="368"/>
      <c r="Q146" s="403"/>
      <c r="R146" s="794"/>
      <c r="S146" s="95">
        <v>20</v>
      </c>
      <c r="T146" s="103">
        <v>26</v>
      </c>
      <c r="U146" s="246"/>
      <c r="V146" s="245"/>
      <c r="W146" s="523"/>
      <c r="X146" s="559"/>
      <c r="Y146" s="637"/>
      <c r="Z146" s="488"/>
      <c r="AA146" s="58" t="b">
        <f>R145=SUM(S146:V146)</f>
        <v>1</v>
      </c>
    </row>
    <row r="147" spans="1:30" s="76" customFormat="1" ht="12" customHeight="1" x14ac:dyDescent="0.25">
      <c r="A147" s="368"/>
      <c r="B147" s="792"/>
      <c r="C147" s="880"/>
      <c r="D147" s="382"/>
      <c r="E147" s="429"/>
      <c r="F147" s="388"/>
      <c r="G147" s="382"/>
      <c r="H147" s="429"/>
      <c r="I147" s="388"/>
      <c r="J147" s="396"/>
      <c r="K147" s="633"/>
      <c r="L147" s="425"/>
      <c r="M147" s="425"/>
      <c r="N147" s="411"/>
      <c r="O147" s="368"/>
      <c r="P147" s="368"/>
      <c r="Q147" s="404"/>
      <c r="R147" s="794"/>
      <c r="S147" s="135"/>
      <c r="T147" s="170" t="s">
        <v>156</v>
      </c>
      <c r="U147" s="93"/>
      <c r="V147" s="93"/>
      <c r="W147" s="523"/>
      <c r="X147" s="559"/>
      <c r="Y147" s="637"/>
      <c r="Z147" s="488"/>
      <c r="AA147" s="59"/>
    </row>
    <row r="148" spans="1:30" s="56" customFormat="1" ht="12" customHeight="1" x14ac:dyDescent="0.2">
      <c r="A148" s="368">
        <f t="shared" ref="A148" si="286">1+A145</f>
        <v>22</v>
      </c>
      <c r="B148" s="791"/>
      <c r="C148" s="881" t="s">
        <v>242</v>
      </c>
      <c r="D148" s="381"/>
      <c r="E148" s="376"/>
      <c r="F148" s="387"/>
      <c r="G148" s="381">
        <v>2</v>
      </c>
      <c r="H148" s="376"/>
      <c r="I148" s="387"/>
      <c r="J148" s="382"/>
      <c r="K148" s="633">
        <f t="shared" ref="K148" si="287">L148/30</f>
        <v>3</v>
      </c>
      <c r="L148" s="424">
        <f>M148+R148</f>
        <v>90</v>
      </c>
      <c r="M148" s="424">
        <f t="shared" ref="M148" si="288">N148+O148+P148+Q148</f>
        <v>26</v>
      </c>
      <c r="N148" s="411">
        <v>20</v>
      </c>
      <c r="O148" s="368">
        <v>2</v>
      </c>
      <c r="P148" s="368">
        <v>2</v>
      </c>
      <c r="Q148" s="402">
        <v>2</v>
      </c>
      <c r="R148" s="416">
        <f>SUM(S149:V149)</f>
        <v>64</v>
      </c>
      <c r="S148" s="95"/>
      <c r="T148" s="254"/>
      <c r="U148" s="254"/>
      <c r="V148" s="96">
        <v>26</v>
      </c>
      <c r="W148" s="522">
        <f t="shared" ref="W148" si="289">(S148+S149)/30</f>
        <v>0</v>
      </c>
      <c r="X148" s="486">
        <f t="shared" ref="X148" si="290">(T148+T149)/30</f>
        <v>0</v>
      </c>
      <c r="Y148" s="636">
        <f t="shared" ref="Y148" si="291">(U148+U149)/30</f>
        <v>0</v>
      </c>
      <c r="Z148" s="487">
        <f t="shared" ref="Z148" si="292">(V148+V149)/30</f>
        <v>3</v>
      </c>
      <c r="AA148" s="55" t="b">
        <f>N148+O148+P148+Q148=SUM(S148:V148)</f>
        <v>1</v>
      </c>
    </row>
    <row r="149" spans="1:30" s="56" customFormat="1" ht="12" customHeight="1" x14ac:dyDescent="0.2">
      <c r="A149" s="368"/>
      <c r="B149" s="792"/>
      <c r="C149" s="879"/>
      <c r="D149" s="381"/>
      <c r="E149" s="376"/>
      <c r="F149" s="387"/>
      <c r="G149" s="381"/>
      <c r="H149" s="376"/>
      <c r="I149" s="387"/>
      <c r="J149" s="396"/>
      <c r="K149" s="634"/>
      <c r="L149" s="425"/>
      <c r="M149" s="425"/>
      <c r="N149" s="411"/>
      <c r="O149" s="368"/>
      <c r="P149" s="368"/>
      <c r="Q149" s="403"/>
      <c r="R149" s="413"/>
      <c r="S149" s="95"/>
      <c r="T149" s="254"/>
      <c r="U149" s="254"/>
      <c r="V149" s="96">
        <v>64</v>
      </c>
      <c r="W149" s="523"/>
      <c r="X149" s="559"/>
      <c r="Y149" s="637"/>
      <c r="Z149" s="488"/>
      <c r="AA149" s="55" t="b">
        <f>R148=SUM(S149:V149)</f>
        <v>1</v>
      </c>
    </row>
    <row r="150" spans="1:30" s="56" customFormat="1" ht="12" customHeight="1" thickBot="1" x14ac:dyDescent="0.3">
      <c r="A150" s="368"/>
      <c r="B150" s="792"/>
      <c r="C150" s="882"/>
      <c r="D150" s="765"/>
      <c r="E150" s="429"/>
      <c r="F150" s="388"/>
      <c r="G150" s="382"/>
      <c r="H150" s="429"/>
      <c r="I150" s="388"/>
      <c r="J150" s="396"/>
      <c r="K150" s="634"/>
      <c r="L150" s="620"/>
      <c r="M150" s="425"/>
      <c r="N150" s="411"/>
      <c r="O150" s="368"/>
      <c r="P150" s="368"/>
      <c r="Q150" s="404"/>
      <c r="R150" s="790"/>
      <c r="S150" s="255"/>
      <c r="T150" s="93"/>
      <c r="U150" s="254"/>
      <c r="V150" s="275" t="s">
        <v>156</v>
      </c>
      <c r="W150" s="523"/>
      <c r="X150" s="559"/>
      <c r="Y150" s="637"/>
      <c r="Z150" s="488"/>
      <c r="AA150" s="57"/>
    </row>
    <row r="151" spans="1:30" s="51" customFormat="1" ht="12" customHeight="1" thickBot="1" x14ac:dyDescent="0.25">
      <c r="A151" s="674" t="s">
        <v>34</v>
      </c>
      <c r="B151" s="675"/>
      <c r="C151" s="676"/>
      <c r="D151" s="507"/>
      <c r="E151" s="508"/>
      <c r="F151" s="464"/>
      <c r="G151" s="507"/>
      <c r="H151" s="508"/>
      <c r="I151" s="464"/>
      <c r="J151" s="858"/>
      <c r="K151" s="860">
        <f>K30+K33+K36+K39+K42+K45+K48+K51+K63+K66+K69+K122+K125+K132+K135</f>
        <v>81</v>
      </c>
      <c r="L151" s="397">
        <f>L30+L33+L36+L39+L42+L45+L48+L51+L66+L63+L69+L122+L125</f>
        <v>2430</v>
      </c>
      <c r="M151" s="397">
        <f t="shared" ref="M151:R151" si="293">M30+M33+M36+M39+M42+M45+M48+M51+M66+M63+M69+M122+M125</f>
        <v>1228</v>
      </c>
      <c r="N151" s="397">
        <f t="shared" si="293"/>
        <v>114</v>
      </c>
      <c r="O151" s="397">
        <f t="shared" si="293"/>
        <v>266</v>
      </c>
      <c r="P151" s="397">
        <f t="shared" si="293"/>
        <v>790</v>
      </c>
      <c r="Q151" s="397">
        <f t="shared" si="293"/>
        <v>58</v>
      </c>
      <c r="R151" s="397">
        <f t="shared" si="293"/>
        <v>1202</v>
      </c>
      <c r="S151" s="239">
        <f>S30+S33+S36+S39+S42+S45+S48+S51+S63+S66+S69+S122+S27+S54</f>
        <v>410</v>
      </c>
      <c r="T151" s="279">
        <f t="shared" ref="T151:V151" si="294">T30+T33+T36+T39+T42+T45+T48+T51+T63+T66+T69+T122+T27+T54</f>
        <v>326</v>
      </c>
      <c r="U151" s="279">
        <f t="shared" si="294"/>
        <v>356</v>
      </c>
      <c r="V151" s="279">
        <f t="shared" si="294"/>
        <v>390</v>
      </c>
      <c r="W151" s="658">
        <f>(S151+S152)/30</f>
        <v>23.8</v>
      </c>
      <c r="X151" s="658">
        <f t="shared" ref="X151:Z151" si="295">(T151+T152)/30</f>
        <v>18.866666666666667</v>
      </c>
      <c r="Y151" s="658">
        <f t="shared" si="295"/>
        <v>19.600000000000001</v>
      </c>
      <c r="Z151" s="658">
        <f t="shared" si="295"/>
        <v>18.733333333333334</v>
      </c>
      <c r="AA151" s="57" t="b">
        <f t="shared" ref="AA151:AB151" si="296">(S151+S152)/30=W151</f>
        <v>1</v>
      </c>
      <c r="AB151" s="57" t="b">
        <f t="shared" si="296"/>
        <v>1</v>
      </c>
      <c r="AC151" s="57" t="b">
        <f t="shared" ref="AC151" si="297">(U151+U152)/30=Y151</f>
        <v>1</v>
      </c>
      <c r="AD151" s="57" t="b">
        <f t="shared" ref="AD151" si="298">(V151+V152)/30=Z151</f>
        <v>1</v>
      </c>
    </row>
    <row r="152" spans="1:30" s="51" customFormat="1" ht="12" customHeight="1" thickBot="1" x14ac:dyDescent="0.25">
      <c r="A152" s="677"/>
      <c r="B152" s="678"/>
      <c r="C152" s="679"/>
      <c r="D152" s="724"/>
      <c r="E152" s="673"/>
      <c r="F152" s="725"/>
      <c r="G152" s="724"/>
      <c r="H152" s="673"/>
      <c r="I152" s="725"/>
      <c r="J152" s="859"/>
      <c r="K152" s="861"/>
      <c r="L152" s="398"/>
      <c r="M152" s="398"/>
      <c r="N152" s="398"/>
      <c r="O152" s="398"/>
      <c r="P152" s="398"/>
      <c r="Q152" s="398"/>
      <c r="R152" s="398"/>
      <c r="S152" s="274">
        <f>S31+S34+S37+S43+S46+S49+S64+S67+S70+S123+S126+S133+S136+S55</f>
        <v>304</v>
      </c>
      <c r="T152" s="274">
        <f t="shared" ref="T152:V152" si="299">T31+T34+T37+T43+T46+T49+T64+T67+T70+T123+T126+T133+T136+T55</f>
        <v>240</v>
      </c>
      <c r="U152" s="274">
        <f t="shared" si="299"/>
        <v>232</v>
      </c>
      <c r="V152" s="274">
        <f t="shared" si="299"/>
        <v>172</v>
      </c>
      <c r="W152" s="659"/>
      <c r="X152" s="659"/>
      <c r="Y152" s="659"/>
      <c r="Z152" s="659"/>
      <c r="AA152" s="50"/>
    </row>
    <row r="153" spans="1:30" s="80" customFormat="1" ht="12" hidden="1" customHeight="1" thickBot="1" x14ac:dyDescent="0.25">
      <c r="A153" s="671"/>
      <c r="B153" s="892"/>
      <c r="C153" s="891"/>
      <c r="D153" s="507"/>
      <c r="E153" s="508"/>
      <c r="F153" s="464"/>
      <c r="G153" s="507"/>
      <c r="H153" s="508"/>
      <c r="I153" s="464"/>
      <c r="J153" s="465"/>
      <c r="K153" s="890">
        <f>L153/30</f>
        <v>0</v>
      </c>
      <c r="L153" s="691">
        <f>M153+R153</f>
        <v>0</v>
      </c>
      <c r="M153" s="691">
        <f>N153+O153+P153+Q153</f>
        <v>0</v>
      </c>
      <c r="N153" s="690"/>
      <c r="O153" s="532"/>
      <c r="P153" s="532"/>
      <c r="Q153" s="532"/>
      <c r="R153" s="686">
        <f>SUM(S154:V154)</f>
        <v>0</v>
      </c>
      <c r="S153" s="105"/>
      <c r="T153" s="106"/>
      <c r="U153" s="106"/>
      <c r="V153" s="107"/>
      <c r="W153" s="551">
        <f>(S153+S154)/30</f>
        <v>0</v>
      </c>
      <c r="X153" s="526">
        <f>(T153+T154)/30</f>
        <v>0</v>
      </c>
      <c r="Y153" s="526">
        <f>(U153+U154)/30</f>
        <v>0</v>
      </c>
      <c r="Z153" s="681">
        <f>(V153+V154)/30</f>
        <v>0</v>
      </c>
      <c r="AA153" s="58" t="b">
        <f>N153+O153+P153+Q153=SUM(S153:V153)</f>
        <v>1</v>
      </c>
    </row>
    <row r="154" spans="1:30" s="80" customFormat="1" ht="12" hidden="1" customHeight="1" thickBot="1" x14ac:dyDescent="0.25">
      <c r="A154" s="672"/>
      <c r="B154" s="470"/>
      <c r="C154" s="889"/>
      <c r="D154" s="473"/>
      <c r="E154" s="458"/>
      <c r="F154" s="461"/>
      <c r="G154" s="473"/>
      <c r="H154" s="458"/>
      <c r="I154" s="461"/>
      <c r="J154" s="467"/>
      <c r="K154" s="407"/>
      <c r="L154" s="374"/>
      <c r="M154" s="374"/>
      <c r="N154" s="689"/>
      <c r="O154" s="419"/>
      <c r="P154" s="419"/>
      <c r="Q154" s="419"/>
      <c r="R154" s="687"/>
      <c r="S154" s="105"/>
      <c r="T154" s="106"/>
      <c r="U154" s="106"/>
      <c r="V154" s="107"/>
      <c r="W154" s="493"/>
      <c r="X154" s="496"/>
      <c r="Y154" s="496"/>
      <c r="Z154" s="483"/>
      <c r="AA154" s="58" t="b">
        <f>R153=SUM(S154:V154)</f>
        <v>1</v>
      </c>
    </row>
    <row r="155" spans="1:30" s="80" customFormat="1" ht="12" hidden="1" customHeight="1" thickBot="1" x14ac:dyDescent="0.25">
      <c r="A155" s="680"/>
      <c r="B155" s="468"/>
      <c r="C155" s="888"/>
      <c r="D155" s="471"/>
      <c r="E155" s="456"/>
      <c r="F155" s="459"/>
      <c r="G155" s="471"/>
      <c r="H155" s="456"/>
      <c r="I155" s="459"/>
      <c r="J155" s="695"/>
      <c r="K155" s="693">
        <f>L155/30</f>
        <v>0</v>
      </c>
      <c r="L155" s="372">
        <f>M155+R155</f>
        <v>0</v>
      </c>
      <c r="M155" s="372">
        <f>N155+O155+P155+Q155</f>
        <v>0</v>
      </c>
      <c r="N155" s="688"/>
      <c r="O155" s="417"/>
      <c r="P155" s="417"/>
      <c r="Q155" s="417"/>
      <c r="R155" s="692">
        <f>SUM(S156:V156)</f>
        <v>0</v>
      </c>
      <c r="S155" s="105"/>
      <c r="T155" s="106"/>
      <c r="U155" s="106"/>
      <c r="V155" s="107"/>
      <c r="W155" s="491">
        <f>(S155+S156)/30</f>
        <v>0</v>
      </c>
      <c r="X155" s="494">
        <f>(T155+T156)/30</f>
        <v>0</v>
      </c>
      <c r="Y155" s="494">
        <f>(U155+U156)/30</f>
        <v>0</v>
      </c>
      <c r="Z155" s="481">
        <f>(V155+V156)/30</f>
        <v>0</v>
      </c>
      <c r="AA155" s="58" t="b">
        <f>N155+O155+P155+Q155=SUM(S155:V155)</f>
        <v>1</v>
      </c>
    </row>
    <row r="156" spans="1:30" s="80" customFormat="1" ht="12" hidden="1" customHeight="1" x14ac:dyDescent="0.2">
      <c r="A156" s="672"/>
      <c r="B156" s="470"/>
      <c r="C156" s="889"/>
      <c r="D156" s="473"/>
      <c r="E156" s="458"/>
      <c r="F156" s="461"/>
      <c r="G156" s="473"/>
      <c r="H156" s="458"/>
      <c r="I156" s="461"/>
      <c r="J156" s="467"/>
      <c r="K156" s="694"/>
      <c r="L156" s="374"/>
      <c r="M156" s="374"/>
      <c r="N156" s="689"/>
      <c r="O156" s="419"/>
      <c r="P156" s="419"/>
      <c r="Q156" s="419"/>
      <c r="R156" s="687"/>
      <c r="S156" s="105"/>
      <c r="T156" s="106"/>
      <c r="U156" s="106"/>
      <c r="V156" s="107"/>
      <c r="W156" s="493"/>
      <c r="X156" s="496"/>
      <c r="Y156" s="496"/>
      <c r="Z156" s="483"/>
      <c r="AA156" s="58" t="b">
        <f>R155=SUM(S156:V156)</f>
        <v>1</v>
      </c>
    </row>
    <row r="157" spans="1:30" s="80" customFormat="1" ht="33.75" customHeight="1" x14ac:dyDescent="0.2">
      <c r="A157" s="672">
        <v>23</v>
      </c>
      <c r="B157" s="130"/>
      <c r="C157" s="745" t="s">
        <v>259</v>
      </c>
      <c r="D157" s="125"/>
      <c r="E157" s="126"/>
      <c r="F157" s="127"/>
      <c r="G157" s="471"/>
      <c r="H157" s="456"/>
      <c r="I157" s="459"/>
      <c r="J157" s="471"/>
      <c r="K157" s="407">
        <f>K139+K142+K145+K148</f>
        <v>12</v>
      </c>
      <c r="L157" s="407">
        <f>SUM(L139+L142+L145+L148)</f>
        <v>360</v>
      </c>
      <c r="M157" s="407">
        <f>SUM(M139+M142+M145+M148)</f>
        <v>174</v>
      </c>
      <c r="N157" s="684">
        <f>N139+N142+N145+N148</f>
        <v>46</v>
      </c>
      <c r="O157" s="684">
        <f t="shared" ref="O157:Q157" si="300">O139+O142+O145+O148</f>
        <v>32</v>
      </c>
      <c r="P157" s="684">
        <f t="shared" si="300"/>
        <v>92</v>
      </c>
      <c r="Q157" s="684">
        <f t="shared" si="300"/>
        <v>4</v>
      </c>
      <c r="R157" s="763">
        <f>S158+T158+U158+V158</f>
        <v>186</v>
      </c>
      <c r="S157" s="270">
        <f t="shared" ref="S157:V157" si="301">S139+S142+S145+S148</f>
        <v>50</v>
      </c>
      <c r="T157" s="270">
        <f>T139+T142+T145+T148</f>
        <v>98</v>
      </c>
      <c r="U157" s="270">
        <f t="shared" si="301"/>
        <v>0</v>
      </c>
      <c r="V157" s="270">
        <f t="shared" si="301"/>
        <v>26</v>
      </c>
      <c r="W157" s="669">
        <f>(S157+S158)/30</f>
        <v>2.8333333333333335</v>
      </c>
      <c r="X157" s="669">
        <f t="shared" ref="X157:Z157" si="302">(T157+T158)/30</f>
        <v>6.166666666666667</v>
      </c>
      <c r="Y157" s="669">
        <f t="shared" si="302"/>
        <v>0</v>
      </c>
      <c r="Z157" s="669">
        <f t="shared" si="302"/>
        <v>3</v>
      </c>
      <c r="AA157" s="50" t="b">
        <f>N157+O157+P157+Q157=SUM(S157:V157)</f>
        <v>1</v>
      </c>
    </row>
    <row r="158" spans="1:30" s="80" customFormat="1" ht="35.25" customHeight="1" thickBot="1" x14ac:dyDescent="0.25">
      <c r="A158" s="680"/>
      <c r="B158" s="130"/>
      <c r="C158" s="746"/>
      <c r="D158" s="125"/>
      <c r="E158" s="126"/>
      <c r="F158" s="127"/>
      <c r="G158" s="724"/>
      <c r="H158" s="673"/>
      <c r="I158" s="725"/>
      <c r="J158" s="724"/>
      <c r="K158" s="742"/>
      <c r="L158" s="742"/>
      <c r="M158" s="742"/>
      <c r="N158" s="685"/>
      <c r="O158" s="685"/>
      <c r="P158" s="685"/>
      <c r="Q158" s="685"/>
      <c r="R158" s="764"/>
      <c r="S158" s="271">
        <f>S140+S143+S146+S149</f>
        <v>35</v>
      </c>
      <c r="T158" s="271">
        <f t="shared" ref="T158:V158" si="303">T140+T143+T146+T149</f>
        <v>87</v>
      </c>
      <c r="U158" s="271">
        <f t="shared" si="303"/>
        <v>0</v>
      </c>
      <c r="V158" s="271">
        <f t="shared" si="303"/>
        <v>64</v>
      </c>
      <c r="W158" s="670"/>
      <c r="X158" s="670"/>
      <c r="Y158" s="670"/>
      <c r="Z158" s="670"/>
      <c r="AA158" s="58" t="b">
        <f>R157=SUM(S158:V158)</f>
        <v>1</v>
      </c>
    </row>
    <row r="159" spans="1:30" s="36" customFormat="1" ht="12" customHeight="1" x14ac:dyDescent="0.2">
      <c r="A159" s="734" t="s">
        <v>35</v>
      </c>
      <c r="B159" s="735"/>
      <c r="C159" s="735"/>
      <c r="D159" s="594"/>
      <c r="E159" s="557"/>
      <c r="F159" s="538"/>
      <c r="G159" s="743"/>
      <c r="H159" s="747"/>
      <c r="I159" s="749"/>
      <c r="J159" s="682"/>
      <c r="K159" s="570">
        <f>K155+K153+K27+K151+K157+K54</f>
        <v>120</v>
      </c>
      <c r="L159" s="667">
        <f>L155+L153+L27+L151+L157+L54</f>
        <v>3600</v>
      </c>
      <c r="M159" s="667">
        <f>M155+M153+M27+M151+M157+M54</f>
        <v>1806</v>
      </c>
      <c r="N159" s="667">
        <f t="shared" ref="N159:R159" si="304">N155+N153+N27+N151+N157+N54</f>
        <v>208</v>
      </c>
      <c r="O159" s="667">
        <f t="shared" si="304"/>
        <v>436</v>
      </c>
      <c r="P159" s="667">
        <f t="shared" si="304"/>
        <v>1080</v>
      </c>
      <c r="Q159" s="667">
        <f t="shared" si="304"/>
        <v>82</v>
      </c>
      <c r="R159" s="667">
        <f t="shared" si="304"/>
        <v>1794</v>
      </c>
      <c r="S159" s="249">
        <f t="shared" ref="S159:V160" si="305">S27+S151+S153+S155+S157</f>
        <v>506</v>
      </c>
      <c r="T159" s="250">
        <f t="shared" si="305"/>
        <v>470</v>
      </c>
      <c r="U159" s="250">
        <f t="shared" si="305"/>
        <v>444</v>
      </c>
      <c r="V159" s="108">
        <f t="shared" si="305"/>
        <v>430</v>
      </c>
      <c r="W159" s="570">
        <f>(S159+S160)/30</f>
        <v>29.7</v>
      </c>
      <c r="X159" s="667">
        <f>X155+X153+X27+X151+X157</f>
        <v>28.1</v>
      </c>
      <c r="Y159" s="667">
        <f>Y155+Y153+Y27+Y151+Y157</f>
        <v>25.533333333333335</v>
      </c>
      <c r="Z159" s="665">
        <f>Z155+Z153+Z27+Z151+Z157</f>
        <v>22.666666666666668</v>
      </c>
      <c r="AA159" s="36" t="b">
        <f t="shared" ref="AA159:AD159" si="306">(S159+S160)/30=W159</f>
        <v>1</v>
      </c>
      <c r="AB159" s="36" t="b">
        <f t="shared" si="306"/>
        <v>1</v>
      </c>
      <c r="AC159" s="36" t="b">
        <f t="shared" si="306"/>
        <v>1</v>
      </c>
      <c r="AD159" s="36" t="b">
        <f t="shared" si="306"/>
        <v>1</v>
      </c>
    </row>
    <row r="160" spans="1:30" s="36" customFormat="1" ht="12" customHeight="1" thickBot="1" x14ac:dyDescent="0.25">
      <c r="A160" s="736"/>
      <c r="B160" s="737"/>
      <c r="C160" s="737"/>
      <c r="D160" s="765"/>
      <c r="E160" s="733"/>
      <c r="F160" s="729"/>
      <c r="G160" s="744"/>
      <c r="H160" s="748"/>
      <c r="I160" s="750"/>
      <c r="J160" s="683"/>
      <c r="K160" s="571"/>
      <c r="L160" s="668"/>
      <c r="M160" s="668"/>
      <c r="N160" s="668"/>
      <c r="O160" s="668"/>
      <c r="P160" s="668"/>
      <c r="Q160" s="668"/>
      <c r="R160" s="668"/>
      <c r="S160" s="251">
        <f t="shared" si="305"/>
        <v>385</v>
      </c>
      <c r="T160" s="252">
        <f t="shared" si="305"/>
        <v>373</v>
      </c>
      <c r="U160" s="252">
        <f t="shared" si="305"/>
        <v>322</v>
      </c>
      <c r="V160" s="109">
        <f t="shared" si="305"/>
        <v>250</v>
      </c>
      <c r="W160" s="571"/>
      <c r="X160" s="668"/>
      <c r="Y160" s="668"/>
      <c r="Z160" s="666"/>
      <c r="AA160" s="50"/>
    </row>
    <row r="161" spans="1:43" s="36" customFormat="1" ht="15.75" customHeight="1" x14ac:dyDescent="0.2">
      <c r="A161" s="752" t="s">
        <v>36</v>
      </c>
      <c r="B161" s="752"/>
      <c r="C161" s="752"/>
      <c r="D161" s="752"/>
      <c r="E161" s="752"/>
      <c r="F161" s="752"/>
      <c r="G161" s="752"/>
      <c r="H161" s="752"/>
      <c r="I161" s="752"/>
      <c r="J161" s="752"/>
      <c r="K161" s="752"/>
      <c r="L161" s="752"/>
      <c r="M161" s="752"/>
      <c r="N161" s="752"/>
      <c r="O161" s="752"/>
      <c r="P161" s="752"/>
      <c r="Q161" s="752"/>
      <c r="R161" s="752"/>
      <c r="S161" s="110">
        <v>45</v>
      </c>
      <c r="T161" s="110">
        <v>45</v>
      </c>
      <c r="U161" s="110">
        <v>45</v>
      </c>
      <c r="V161" s="110">
        <v>45</v>
      </c>
      <c r="W161" s="110"/>
      <c r="X161" s="110"/>
      <c r="Y161" s="111"/>
      <c r="Z161" s="111"/>
    </row>
    <row r="162" spans="1:43" s="36" customFormat="1" ht="15.75" customHeight="1" x14ac:dyDescent="0.2">
      <c r="A162" s="751" t="s">
        <v>37</v>
      </c>
      <c r="B162" s="751"/>
      <c r="C162" s="751"/>
      <c r="D162" s="751"/>
      <c r="E162" s="751"/>
      <c r="F162" s="751"/>
      <c r="G162" s="751"/>
      <c r="H162" s="751"/>
      <c r="I162" s="751"/>
      <c r="J162" s="751"/>
      <c r="K162" s="751"/>
      <c r="L162" s="751"/>
      <c r="M162" s="751"/>
      <c r="N162" s="751"/>
      <c r="O162" s="751"/>
      <c r="P162" s="751"/>
      <c r="Q162" s="751"/>
      <c r="R162" s="751"/>
      <c r="S162" s="137">
        <v>0</v>
      </c>
      <c r="T162" s="137">
        <v>3</v>
      </c>
      <c r="U162" s="137">
        <v>2</v>
      </c>
      <c r="V162" s="137">
        <v>4</v>
      </c>
      <c r="W162" s="112"/>
      <c r="X162" s="112"/>
      <c r="Y162" s="113"/>
      <c r="Z162" s="113"/>
    </row>
    <row r="163" spans="1:43" s="36" customFormat="1" ht="15.75" customHeight="1" x14ac:dyDescent="0.2">
      <c r="A163" s="751" t="s">
        <v>38</v>
      </c>
      <c r="B163" s="751"/>
      <c r="C163" s="751"/>
      <c r="D163" s="751"/>
      <c r="E163" s="751"/>
      <c r="F163" s="751"/>
      <c r="G163" s="751"/>
      <c r="H163" s="751"/>
      <c r="I163" s="751"/>
      <c r="J163" s="751"/>
      <c r="K163" s="751"/>
      <c r="L163" s="751"/>
      <c r="M163" s="751"/>
      <c r="N163" s="751"/>
      <c r="O163" s="751"/>
      <c r="P163" s="751"/>
      <c r="Q163" s="751"/>
      <c r="R163" s="751"/>
      <c r="S163" s="137">
        <v>5</v>
      </c>
      <c r="T163" s="137">
        <v>8</v>
      </c>
      <c r="U163" s="137">
        <v>4</v>
      </c>
      <c r="V163" s="137">
        <v>3</v>
      </c>
      <c r="W163" s="112"/>
      <c r="X163" s="112"/>
      <c r="Y163" s="113"/>
      <c r="Z163" s="113"/>
    </row>
    <row r="164" spans="1:43" s="36" customFormat="1" ht="15.75" customHeight="1" x14ac:dyDescent="0.2">
      <c r="A164" s="751" t="s">
        <v>39</v>
      </c>
      <c r="B164" s="751"/>
      <c r="C164" s="751"/>
      <c r="D164" s="751"/>
      <c r="E164" s="751"/>
      <c r="F164" s="751"/>
      <c r="G164" s="751"/>
      <c r="H164" s="751"/>
      <c r="I164" s="751"/>
      <c r="J164" s="751"/>
      <c r="K164" s="751"/>
      <c r="L164" s="751"/>
      <c r="M164" s="751"/>
      <c r="N164" s="751"/>
      <c r="O164" s="751"/>
      <c r="P164" s="751"/>
      <c r="Q164" s="751"/>
      <c r="R164" s="751"/>
      <c r="S164" s="137">
        <v>0</v>
      </c>
      <c r="T164" s="137">
        <v>0</v>
      </c>
      <c r="U164" s="137">
        <v>0</v>
      </c>
      <c r="V164" s="137">
        <v>0</v>
      </c>
      <c r="W164" s="113"/>
      <c r="X164" s="113"/>
      <c r="Y164" s="113"/>
      <c r="Z164" s="113"/>
    </row>
    <row r="165" spans="1:43" s="146" customFormat="1" x14ac:dyDescent="0.2">
      <c r="A165" s="141"/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2"/>
      <c r="U165" s="143"/>
      <c r="V165" s="143"/>
      <c r="W165" s="143"/>
      <c r="X165" s="143"/>
      <c r="Y165" s="143"/>
      <c r="Z165" s="143"/>
      <c r="AA165" s="141"/>
      <c r="AB165" s="141"/>
      <c r="AC165" s="141"/>
      <c r="AD165" s="141"/>
      <c r="AE165" s="141"/>
      <c r="AF165" s="141"/>
      <c r="AG165" s="141"/>
      <c r="AH165" s="144"/>
      <c r="AI165" s="144"/>
      <c r="AJ165" s="144"/>
      <c r="AK165" s="145"/>
      <c r="AL165" s="145"/>
      <c r="AM165" s="145"/>
      <c r="AN165" s="145"/>
      <c r="AO165" s="145"/>
      <c r="AP165" s="145"/>
      <c r="AQ165" s="145"/>
    </row>
    <row r="166" spans="1:43" s="146" customFormat="1" ht="18.75" x14ac:dyDescent="0.3">
      <c r="A166" s="20" t="s">
        <v>2</v>
      </c>
      <c r="B166" s="147"/>
      <c r="C166" s="147"/>
      <c r="D166" s="147"/>
      <c r="E166" s="147"/>
      <c r="F166" s="147"/>
      <c r="G166" s="20" t="s">
        <v>2</v>
      </c>
      <c r="H166" s="147"/>
      <c r="I166" s="147"/>
      <c r="J166" s="147"/>
      <c r="K166" s="147"/>
      <c r="L166" s="147"/>
      <c r="M166" s="147"/>
      <c r="N166" s="147"/>
      <c r="O166" s="147"/>
      <c r="P166" s="147"/>
      <c r="Q166" s="147"/>
      <c r="R166" s="147"/>
      <c r="S166" s="147"/>
      <c r="T166" s="148"/>
      <c r="U166" s="148"/>
      <c r="V166" s="148"/>
      <c r="W166" s="148"/>
      <c r="X166" s="148"/>
      <c r="Y166" s="148"/>
      <c r="Z166" s="148"/>
      <c r="AA166" s="149"/>
      <c r="AB166" s="149"/>
      <c r="AC166" s="149"/>
      <c r="AD166" s="149"/>
      <c r="AE166" s="149"/>
      <c r="AF166" s="149"/>
      <c r="AG166" s="149"/>
      <c r="AH166" s="144"/>
      <c r="AI166" s="144"/>
      <c r="AJ166" s="144"/>
      <c r="AK166" s="145"/>
      <c r="AL166" s="145"/>
      <c r="AM166" s="145"/>
      <c r="AN166" s="145"/>
      <c r="AO166" s="145"/>
      <c r="AP166" s="145"/>
      <c r="AQ166" s="145"/>
    </row>
    <row r="167" spans="1:43" s="146" customFormat="1" ht="18.75" x14ac:dyDescent="0.3">
      <c r="A167" s="150" t="s">
        <v>166</v>
      </c>
      <c r="B167" s="150"/>
      <c r="C167" s="150"/>
      <c r="D167" s="151"/>
      <c r="E167" s="151"/>
      <c r="F167" s="151"/>
      <c r="G167" s="150" t="s">
        <v>167</v>
      </c>
      <c r="H167" s="150"/>
      <c r="I167" s="150"/>
      <c r="J167" s="151"/>
      <c r="K167" s="151"/>
      <c r="L167" s="151"/>
      <c r="M167" s="151"/>
      <c r="N167" s="151"/>
      <c r="O167" s="3"/>
      <c r="P167" s="152"/>
      <c r="Q167" s="152"/>
      <c r="R167" s="152"/>
      <c r="S167" s="152"/>
      <c r="T167" s="152"/>
      <c r="U167" s="152"/>
      <c r="V167" s="215" t="s">
        <v>243</v>
      </c>
      <c r="W167" s="215"/>
      <c r="X167" s="215"/>
      <c r="Y167" s="215"/>
      <c r="Z167" s="215"/>
      <c r="AA167" s="215"/>
      <c r="AB167" s="215"/>
      <c r="AC167" s="215"/>
      <c r="AD167" s="215"/>
      <c r="AE167" s="215"/>
      <c r="AF167" s="215"/>
      <c r="AG167" s="215"/>
      <c r="AH167" s="215"/>
      <c r="AI167" s="144"/>
      <c r="AJ167" s="144"/>
      <c r="AK167" s="145"/>
      <c r="AL167" s="145"/>
      <c r="AM167" s="145"/>
      <c r="AN167" s="145"/>
      <c r="AO167" s="145"/>
      <c r="AP167" s="145"/>
      <c r="AQ167" s="145"/>
    </row>
    <row r="168" spans="1:43" s="146" customFormat="1" ht="18.75" x14ac:dyDescent="0.3">
      <c r="A168" s="150"/>
      <c r="B168" s="150"/>
      <c r="C168" s="150"/>
      <c r="D168" s="151"/>
      <c r="E168" s="151"/>
      <c r="F168" s="151"/>
      <c r="G168" s="153" t="s">
        <v>190</v>
      </c>
      <c r="H168" s="153"/>
      <c r="I168" s="153"/>
      <c r="J168" s="153"/>
      <c r="K168" s="153"/>
      <c r="L168" s="153"/>
      <c r="M168" s="153"/>
      <c r="N168" s="153"/>
      <c r="O168" s="153"/>
      <c r="P168" s="151"/>
      <c r="Q168" s="151"/>
      <c r="R168" s="151"/>
      <c r="S168" s="151"/>
      <c r="T168" s="151"/>
      <c r="U168" s="151"/>
      <c r="V168" s="215" t="s">
        <v>244</v>
      </c>
      <c r="W168" s="215"/>
      <c r="X168" s="215"/>
      <c r="Y168" s="215"/>
      <c r="Z168" s="215"/>
      <c r="AA168" s="215"/>
      <c r="AB168" s="215"/>
      <c r="AC168" s="215"/>
      <c r="AD168" s="215"/>
      <c r="AE168" s="215"/>
      <c r="AF168" s="215"/>
      <c r="AG168" s="215"/>
      <c r="AH168" s="216"/>
      <c r="AI168" s="144"/>
      <c r="AJ168" s="144"/>
      <c r="AK168" s="145"/>
      <c r="AL168" s="145"/>
      <c r="AM168" s="145"/>
      <c r="AN168" s="145"/>
      <c r="AO168" s="145"/>
      <c r="AP168" s="145"/>
      <c r="AQ168" s="145"/>
    </row>
    <row r="169" spans="1:43" s="146" customFormat="1" ht="18.75" x14ac:dyDescent="0.3">
      <c r="A169" s="153" t="s">
        <v>102</v>
      </c>
      <c r="B169" s="153"/>
      <c r="C169" s="154" t="s">
        <v>168</v>
      </c>
      <c r="D169" s="151"/>
      <c r="E169" s="151"/>
      <c r="F169" s="151"/>
      <c r="G169" s="151"/>
      <c r="H169" s="151"/>
      <c r="I169" s="151"/>
      <c r="J169" s="151"/>
      <c r="K169" s="151"/>
      <c r="L169" s="151"/>
      <c r="M169" s="151"/>
      <c r="N169" s="151"/>
      <c r="O169" s="140"/>
      <c r="P169" s="152" t="s">
        <v>256</v>
      </c>
      <c r="Q169" s="152"/>
      <c r="R169" s="152"/>
      <c r="S169" s="152"/>
      <c r="T169" s="152"/>
      <c r="U169" s="152"/>
      <c r="V169" s="215" t="s">
        <v>245</v>
      </c>
      <c r="W169" s="215"/>
      <c r="X169" s="215"/>
      <c r="Y169" s="215" t="s">
        <v>246</v>
      </c>
      <c r="Z169" s="215"/>
      <c r="AA169" s="215"/>
      <c r="AB169" s="215"/>
      <c r="AC169" s="215"/>
      <c r="AD169" s="215"/>
      <c r="AE169" s="215"/>
      <c r="AF169" s="215"/>
      <c r="AG169" s="215"/>
      <c r="AH169" s="215"/>
      <c r="AI169" s="144"/>
      <c r="AJ169" s="144"/>
      <c r="AK169" s="145"/>
      <c r="AL169" s="145"/>
      <c r="AM169" s="145"/>
      <c r="AN169" s="145"/>
      <c r="AO169" s="145"/>
      <c r="AP169" s="145"/>
      <c r="AQ169" s="145"/>
    </row>
    <row r="170" spans="1:43" s="146" customFormat="1" ht="18.75" customHeight="1" x14ac:dyDescent="0.3">
      <c r="A170" s="738" t="s">
        <v>232</v>
      </c>
      <c r="B170" s="738"/>
      <c r="C170" s="738"/>
      <c r="D170" s="151"/>
      <c r="E170" s="151"/>
      <c r="F170" s="151"/>
      <c r="G170" s="738" t="s">
        <v>232</v>
      </c>
      <c r="H170" s="738"/>
      <c r="I170" s="738"/>
      <c r="J170" s="738"/>
      <c r="K170" s="738"/>
      <c r="L170" s="738"/>
      <c r="M170" s="738"/>
      <c r="N170" s="738"/>
      <c r="O170" s="738"/>
      <c r="P170" s="738"/>
      <c r="Q170" s="738"/>
      <c r="R170" s="738"/>
      <c r="S170" s="738"/>
      <c r="T170" s="738"/>
      <c r="U170" s="738"/>
      <c r="V170" s="215" t="s">
        <v>232</v>
      </c>
      <c r="W170" s="215"/>
      <c r="X170" s="215"/>
      <c r="Y170" s="215"/>
      <c r="Z170" s="215"/>
      <c r="AA170" s="215"/>
      <c r="AB170" s="215"/>
      <c r="AC170" s="215"/>
      <c r="AD170" s="217"/>
      <c r="AE170" s="217"/>
      <c r="AF170" s="217"/>
      <c r="AG170" s="215"/>
      <c r="AH170" s="218"/>
      <c r="AK170" s="145"/>
      <c r="AL170" s="145"/>
      <c r="AM170" s="145"/>
      <c r="AN170" s="145"/>
      <c r="AO170" s="145"/>
      <c r="AP170" s="145"/>
      <c r="AQ170" s="145"/>
    </row>
    <row r="171" spans="1:43" s="146" customFormat="1" ht="15.75" thickBot="1" x14ac:dyDescent="0.3">
      <c r="AK171" s="145"/>
      <c r="AL171" s="145"/>
      <c r="AM171" s="145"/>
      <c r="AN171" s="145"/>
      <c r="AO171" s="145"/>
      <c r="AP171" s="145"/>
      <c r="AQ171" s="145"/>
    </row>
    <row r="172" spans="1:43" ht="18.75" customHeight="1" thickBot="1" x14ac:dyDescent="0.3">
      <c r="A172" s="730" t="s">
        <v>100</v>
      </c>
      <c r="B172" s="731"/>
      <c r="C172" s="731"/>
      <c r="D172" s="731"/>
      <c r="E172" s="731"/>
      <c r="F172" s="731"/>
      <c r="G172" s="731"/>
      <c r="H172" s="731"/>
      <c r="I172" s="731"/>
      <c r="J172" s="731"/>
      <c r="K172" s="731"/>
      <c r="L172" s="731"/>
      <c r="M172" s="731"/>
      <c r="N172" s="731"/>
      <c r="O172" s="731"/>
      <c r="P172" s="731"/>
      <c r="Q172" s="731"/>
      <c r="R172" s="731"/>
      <c r="S172" s="731"/>
      <c r="T172" s="731"/>
      <c r="U172" s="731"/>
      <c r="V172" s="731"/>
      <c r="W172" s="731"/>
      <c r="X172" s="731"/>
      <c r="Y172" s="731"/>
      <c r="Z172" s="732"/>
    </row>
    <row r="173" spans="1:43" ht="12" customHeight="1" thickBot="1" x14ac:dyDescent="0.3">
      <c r="A173" s="739"/>
      <c r="B173" s="740"/>
      <c r="C173" s="740"/>
      <c r="D173" s="740"/>
      <c r="E173" s="740"/>
      <c r="F173" s="740"/>
      <c r="G173" s="740"/>
      <c r="H173" s="740"/>
      <c r="I173" s="740"/>
      <c r="J173" s="740"/>
      <c r="K173" s="740"/>
      <c r="L173" s="740"/>
      <c r="M173" s="740"/>
      <c r="N173" s="740"/>
      <c r="O173" s="740"/>
      <c r="P173" s="740"/>
      <c r="Q173" s="740"/>
      <c r="R173" s="740"/>
      <c r="S173" s="740"/>
      <c r="T173" s="740"/>
      <c r="U173" s="740"/>
      <c r="V173" s="740"/>
      <c r="W173" s="740"/>
      <c r="X173" s="740"/>
      <c r="Y173" s="740"/>
      <c r="Z173" s="741"/>
    </row>
    <row r="176" spans="1:43" ht="15.75" thickBot="1" x14ac:dyDescent="0.3"/>
    <row r="177" spans="1:27" ht="12" customHeight="1" thickBot="1" x14ac:dyDescent="0.3">
      <c r="A177" s="730" t="s">
        <v>100</v>
      </c>
      <c r="B177" s="731"/>
      <c r="C177" s="731"/>
      <c r="D177" s="731"/>
      <c r="E177" s="731"/>
      <c r="F177" s="731"/>
      <c r="G177" s="731"/>
      <c r="H177" s="731"/>
      <c r="I177" s="731"/>
      <c r="J177" s="731"/>
      <c r="K177" s="731"/>
      <c r="L177" s="731"/>
      <c r="M177" s="731"/>
      <c r="N177" s="731"/>
      <c r="O177" s="731"/>
      <c r="P177" s="731"/>
      <c r="Q177" s="731"/>
      <c r="R177" s="731"/>
      <c r="S177" s="731"/>
      <c r="T177" s="731"/>
      <c r="U177" s="731"/>
      <c r="V177" s="731"/>
      <c r="W177" s="731"/>
      <c r="X177" s="731"/>
      <c r="Y177" s="731"/>
      <c r="Z177" s="732"/>
    </row>
    <row r="178" spans="1:27" ht="12" customHeight="1" thickBot="1" x14ac:dyDescent="0.3">
      <c r="A178" s="739"/>
      <c r="B178" s="740"/>
      <c r="C178" s="740"/>
      <c r="D178" s="740"/>
      <c r="E178" s="740"/>
      <c r="F178" s="740"/>
      <c r="G178" s="740"/>
      <c r="H178" s="740"/>
      <c r="I178" s="740"/>
      <c r="J178" s="740"/>
      <c r="K178" s="740"/>
      <c r="L178" s="740"/>
      <c r="M178" s="740"/>
      <c r="N178" s="740"/>
      <c r="O178" s="740"/>
      <c r="P178" s="740"/>
      <c r="Q178" s="740"/>
      <c r="R178" s="740"/>
      <c r="S178" s="740"/>
      <c r="T178" s="740"/>
      <c r="U178" s="740"/>
      <c r="V178" s="740"/>
      <c r="W178" s="740"/>
      <c r="X178" s="740"/>
      <c r="Y178" s="740"/>
      <c r="Z178" s="741"/>
    </row>
    <row r="179" spans="1:27" s="57" customFormat="1" ht="12" customHeight="1" x14ac:dyDescent="0.2">
      <c r="A179" s="377">
        <v>14</v>
      </c>
      <c r="B179" s="378"/>
      <c r="C179" s="379" t="s">
        <v>260</v>
      </c>
      <c r="D179" s="380"/>
      <c r="E179" s="375"/>
      <c r="F179" s="386"/>
      <c r="G179" s="380">
        <v>2</v>
      </c>
      <c r="H179" s="375"/>
      <c r="I179" s="386"/>
      <c r="J179" s="396"/>
      <c r="K179" s="633">
        <f t="shared" ref="K179" si="307">L179/30</f>
        <v>3</v>
      </c>
      <c r="L179" s="424">
        <f>M179+R179</f>
        <v>90</v>
      </c>
      <c r="M179" s="424">
        <f>N179+O179+P179+Q179</f>
        <v>44</v>
      </c>
      <c r="N179" s="411">
        <v>14</v>
      </c>
      <c r="O179" s="368">
        <v>6</v>
      </c>
      <c r="P179" s="368">
        <v>22</v>
      </c>
      <c r="Q179" s="402">
        <v>2</v>
      </c>
      <c r="R179" s="518">
        <f>SUM(S180:V180)</f>
        <v>46</v>
      </c>
      <c r="S179" s="95"/>
      <c r="T179" s="276">
        <v>44</v>
      </c>
      <c r="U179" s="276"/>
      <c r="V179" s="96"/>
      <c r="W179" s="523">
        <f t="shared" ref="W179:Z179" si="308">(S179+S180)/30</f>
        <v>0</v>
      </c>
      <c r="X179" s="559">
        <f t="shared" si="308"/>
        <v>3</v>
      </c>
      <c r="Y179" s="637">
        <f t="shared" si="308"/>
        <v>0</v>
      </c>
      <c r="Z179" s="488">
        <f t="shared" si="308"/>
        <v>0</v>
      </c>
      <c r="AA179" s="55" t="b">
        <f t="shared" ref="AA179" si="309">N179+O179+P179+Q179=SUM(S179:V179)</f>
        <v>1</v>
      </c>
    </row>
    <row r="180" spans="1:27" s="57" customFormat="1" ht="12" customHeight="1" x14ac:dyDescent="0.2">
      <c r="A180" s="377"/>
      <c r="B180" s="378"/>
      <c r="C180" s="379"/>
      <c r="D180" s="381"/>
      <c r="E180" s="376"/>
      <c r="F180" s="387"/>
      <c r="G180" s="381"/>
      <c r="H180" s="376"/>
      <c r="I180" s="387"/>
      <c r="J180" s="396"/>
      <c r="K180" s="634"/>
      <c r="L180" s="425"/>
      <c r="M180" s="425"/>
      <c r="N180" s="411"/>
      <c r="O180" s="368"/>
      <c r="P180" s="368"/>
      <c r="Q180" s="403"/>
      <c r="R180" s="519"/>
      <c r="S180" s="95"/>
      <c r="T180" s="276">
        <v>46</v>
      </c>
      <c r="U180" s="276"/>
      <c r="V180" s="96"/>
      <c r="W180" s="523"/>
      <c r="X180" s="559"/>
      <c r="Y180" s="637"/>
      <c r="Z180" s="488"/>
      <c r="AA180" s="55" t="b">
        <f t="shared" ref="AA180" si="310">R179=SUM(S180:V180)</f>
        <v>1</v>
      </c>
    </row>
    <row r="181" spans="1:27" s="57" customFormat="1" ht="12" customHeight="1" x14ac:dyDescent="0.25">
      <c r="A181" s="377"/>
      <c r="B181" s="378"/>
      <c r="C181" s="432"/>
      <c r="D181" s="382"/>
      <c r="E181" s="429"/>
      <c r="F181" s="388"/>
      <c r="G181" s="382"/>
      <c r="H181" s="429"/>
      <c r="I181" s="388"/>
      <c r="J181" s="396"/>
      <c r="K181" s="634"/>
      <c r="L181" s="425"/>
      <c r="M181" s="425"/>
      <c r="N181" s="411"/>
      <c r="O181" s="368"/>
      <c r="P181" s="368"/>
      <c r="Q181" s="404"/>
      <c r="R181" s="519"/>
      <c r="S181" s="278"/>
      <c r="T181" s="93" t="s">
        <v>156</v>
      </c>
      <c r="U181" s="276"/>
      <c r="V181" s="277"/>
      <c r="W181" s="523"/>
      <c r="X181" s="559"/>
      <c r="Y181" s="637"/>
      <c r="Z181" s="488"/>
    </row>
    <row r="182" spans="1:27" s="76" customFormat="1" ht="14.25" customHeight="1" x14ac:dyDescent="0.2">
      <c r="A182" s="368">
        <f t="shared" ref="A182" si="311">1+A179</f>
        <v>15</v>
      </c>
      <c r="B182" s="792"/>
      <c r="C182" s="795" t="s">
        <v>255</v>
      </c>
      <c r="D182" s="380"/>
      <c r="E182" s="375"/>
      <c r="F182" s="386"/>
      <c r="G182" s="380"/>
      <c r="H182" s="375"/>
      <c r="I182" s="386"/>
      <c r="J182" s="396"/>
      <c r="K182" s="421">
        <f t="shared" ref="K182" si="312">L182/30</f>
        <v>3</v>
      </c>
      <c r="L182" s="423">
        <f>M182+R182</f>
        <v>90</v>
      </c>
      <c r="M182" s="424">
        <f t="shared" ref="M182" si="313">N182+O182+P182+Q182</f>
        <v>60</v>
      </c>
      <c r="N182" s="474">
        <v>10</v>
      </c>
      <c r="O182" s="474">
        <v>6</v>
      </c>
      <c r="P182" s="474">
        <v>42</v>
      </c>
      <c r="Q182" s="402">
        <v>2</v>
      </c>
      <c r="R182" s="519">
        <f>SUM(S183:V183)</f>
        <v>30</v>
      </c>
      <c r="S182" s="223">
        <v>30</v>
      </c>
      <c r="T182" s="223">
        <v>30</v>
      </c>
      <c r="U182" s="235"/>
      <c r="V182" s="231"/>
      <c r="W182" s="522">
        <f t="shared" ref="W182" si="314">(S182+S183)/30</f>
        <v>1.5</v>
      </c>
      <c r="X182" s="559">
        <f t="shared" ref="X182" si="315">(T182+T183)/30</f>
        <v>1.5</v>
      </c>
      <c r="Y182" s="636">
        <f t="shared" ref="Y182" si="316">(U182+U183)/30</f>
        <v>0</v>
      </c>
      <c r="Z182" s="487">
        <f t="shared" ref="Z182" si="317">(V182+V183)/30</f>
        <v>0</v>
      </c>
      <c r="AA182" s="58" t="b">
        <f>N182+O182+P182+Q182=SUM(S182:V182)</f>
        <v>1</v>
      </c>
    </row>
    <row r="183" spans="1:27" s="76" customFormat="1" ht="12" customHeight="1" x14ac:dyDescent="0.2">
      <c r="A183" s="368"/>
      <c r="B183" s="792"/>
      <c r="C183" s="796"/>
      <c r="D183" s="381"/>
      <c r="E183" s="376"/>
      <c r="F183" s="387"/>
      <c r="G183" s="381"/>
      <c r="H183" s="376"/>
      <c r="I183" s="387"/>
      <c r="J183" s="396"/>
      <c r="K183" s="421"/>
      <c r="L183" s="423"/>
      <c r="M183" s="425"/>
      <c r="N183" s="474"/>
      <c r="O183" s="474"/>
      <c r="P183" s="474"/>
      <c r="Q183" s="403"/>
      <c r="R183" s="519"/>
      <c r="S183" s="223">
        <v>15</v>
      </c>
      <c r="T183" s="223">
        <v>15</v>
      </c>
      <c r="U183" s="236"/>
      <c r="V183" s="233"/>
      <c r="W183" s="523"/>
      <c r="X183" s="559"/>
      <c r="Y183" s="637"/>
      <c r="Z183" s="488"/>
      <c r="AA183" s="58" t="b">
        <f>R182=SUM(S183:V183)</f>
        <v>1</v>
      </c>
    </row>
    <row r="184" spans="1:27" s="76" customFormat="1" ht="12" customHeight="1" x14ac:dyDescent="0.2">
      <c r="A184" s="368"/>
      <c r="B184" s="792"/>
      <c r="C184" s="797"/>
      <c r="D184" s="382"/>
      <c r="E184" s="429"/>
      <c r="F184" s="388"/>
      <c r="G184" s="382"/>
      <c r="H184" s="429"/>
      <c r="I184" s="388"/>
      <c r="J184" s="396"/>
      <c r="K184" s="421"/>
      <c r="L184" s="423"/>
      <c r="M184" s="425"/>
      <c r="N184" s="474"/>
      <c r="O184" s="474"/>
      <c r="P184" s="474"/>
      <c r="Q184" s="404"/>
      <c r="R184" s="519"/>
      <c r="S184" s="223"/>
      <c r="T184" s="170" t="s">
        <v>156</v>
      </c>
      <c r="U184" s="234"/>
      <c r="V184" s="233"/>
      <c r="W184" s="523"/>
      <c r="X184" s="559"/>
      <c r="Y184" s="637"/>
      <c r="Z184" s="488"/>
      <c r="AA184" s="59"/>
    </row>
    <row r="185" spans="1:27" s="76" customFormat="1" ht="12" customHeight="1" x14ac:dyDescent="0.2">
      <c r="A185" s="368">
        <f t="shared" ref="A185" si="318">1+A182</f>
        <v>16</v>
      </c>
      <c r="B185" s="791"/>
      <c r="C185" s="433" t="s">
        <v>257</v>
      </c>
      <c r="D185" s="381"/>
      <c r="E185" s="376"/>
      <c r="F185" s="387"/>
      <c r="G185" s="381"/>
      <c r="H185" s="376"/>
      <c r="I185" s="387"/>
      <c r="J185" s="382"/>
      <c r="K185" s="793">
        <f t="shared" ref="K185" si="319">L185/30</f>
        <v>3</v>
      </c>
      <c r="L185" s="424">
        <f>M185+R185</f>
        <v>90</v>
      </c>
      <c r="M185" s="424">
        <f t="shared" ref="M185" si="320">N185+O185+P185+Q185</f>
        <v>44</v>
      </c>
      <c r="N185" s="388">
        <v>8</v>
      </c>
      <c r="O185" s="404">
        <v>12</v>
      </c>
      <c r="P185" s="404">
        <v>22</v>
      </c>
      <c r="Q185" s="403">
        <v>2</v>
      </c>
      <c r="R185" s="794">
        <f>SUM(S186:V186)</f>
        <v>46</v>
      </c>
      <c r="S185" s="253">
        <v>20</v>
      </c>
      <c r="T185" s="238">
        <v>24</v>
      </c>
      <c r="U185" s="204"/>
      <c r="V185" s="205"/>
      <c r="W185" s="522">
        <f t="shared" ref="W185" si="321">(S185+S186)/30</f>
        <v>1.3333333333333333</v>
      </c>
      <c r="X185" s="486">
        <f t="shared" ref="X185" si="322">(T185+T186)/30</f>
        <v>1.6666666666666667</v>
      </c>
      <c r="Y185" s="636">
        <f t="shared" ref="Y185" si="323">(U185+U186)/30</f>
        <v>0</v>
      </c>
      <c r="Z185" s="487">
        <f>(V185+V186)/30</f>
        <v>0</v>
      </c>
      <c r="AA185" s="58" t="b">
        <f>N185+O185+P185+Q185=SUM(S185:V185)</f>
        <v>1</v>
      </c>
    </row>
    <row r="186" spans="1:27" s="76" customFormat="1" ht="12" customHeight="1" x14ac:dyDescent="0.2">
      <c r="A186" s="368"/>
      <c r="B186" s="792"/>
      <c r="C186" s="379"/>
      <c r="D186" s="381"/>
      <c r="E186" s="376"/>
      <c r="F186" s="387"/>
      <c r="G186" s="381"/>
      <c r="H186" s="376"/>
      <c r="I186" s="387"/>
      <c r="J186" s="396"/>
      <c r="K186" s="793"/>
      <c r="L186" s="425"/>
      <c r="M186" s="425"/>
      <c r="N186" s="411"/>
      <c r="O186" s="368"/>
      <c r="P186" s="368"/>
      <c r="Q186" s="403"/>
      <c r="R186" s="794"/>
      <c r="S186" s="95">
        <v>20</v>
      </c>
      <c r="T186" s="103">
        <v>26</v>
      </c>
      <c r="U186" s="201"/>
      <c r="V186" s="203"/>
      <c r="W186" s="523"/>
      <c r="X186" s="559"/>
      <c r="Y186" s="637"/>
      <c r="Z186" s="488"/>
      <c r="AA186" s="58" t="b">
        <f>R185=SUM(S186:V186)</f>
        <v>1</v>
      </c>
    </row>
    <row r="187" spans="1:27" s="76" customFormat="1" ht="12" customHeight="1" x14ac:dyDescent="0.25">
      <c r="A187" s="368"/>
      <c r="B187" s="792"/>
      <c r="C187" s="379"/>
      <c r="D187" s="382"/>
      <c r="E187" s="429"/>
      <c r="F187" s="388"/>
      <c r="G187" s="382"/>
      <c r="H187" s="429"/>
      <c r="I187" s="388"/>
      <c r="J187" s="396"/>
      <c r="K187" s="633"/>
      <c r="L187" s="425"/>
      <c r="M187" s="425"/>
      <c r="N187" s="411"/>
      <c r="O187" s="368"/>
      <c r="P187" s="368"/>
      <c r="Q187" s="404"/>
      <c r="R187" s="794"/>
      <c r="S187" s="135"/>
      <c r="T187" s="170" t="s">
        <v>156</v>
      </c>
      <c r="U187" s="93"/>
      <c r="V187" s="93"/>
      <c r="W187" s="523"/>
      <c r="X187" s="559"/>
      <c r="Y187" s="637"/>
      <c r="Z187" s="488"/>
      <c r="AA187" s="59"/>
    </row>
    <row r="188" spans="1:27" s="56" customFormat="1" ht="12" customHeight="1" x14ac:dyDescent="0.2">
      <c r="A188" s="368">
        <f t="shared" ref="A188" si="324">1+A185</f>
        <v>17</v>
      </c>
      <c r="B188" s="791"/>
      <c r="C188" s="379" t="s">
        <v>261</v>
      </c>
      <c r="D188" s="381"/>
      <c r="E188" s="376"/>
      <c r="F188" s="387"/>
      <c r="G188" s="381"/>
      <c r="H188" s="376"/>
      <c r="I188" s="387"/>
      <c r="J188" s="382"/>
      <c r="K188" s="633">
        <f t="shared" ref="K188" si="325">L188/30</f>
        <v>3</v>
      </c>
      <c r="L188" s="424">
        <f>M188+R188</f>
        <v>90</v>
      </c>
      <c r="M188" s="424">
        <f t="shared" ref="M188" si="326">N188+O188+P188+Q188</f>
        <v>26</v>
      </c>
      <c r="N188" s="411">
        <v>20</v>
      </c>
      <c r="O188" s="368">
        <v>2</v>
      </c>
      <c r="P188" s="368">
        <v>2</v>
      </c>
      <c r="Q188" s="402">
        <v>2</v>
      </c>
      <c r="R188" s="518">
        <f>SUM(S189:V189)</f>
        <v>64</v>
      </c>
      <c r="S188" s="95"/>
      <c r="T188" s="254"/>
      <c r="U188" s="254"/>
      <c r="V188" s="96">
        <v>26</v>
      </c>
      <c r="W188" s="522">
        <f t="shared" ref="W188" si="327">(S188+S189)/30</f>
        <v>0</v>
      </c>
      <c r="X188" s="486">
        <f t="shared" ref="X188" si="328">(T188+T189)/30</f>
        <v>0</v>
      </c>
      <c r="Y188" s="636">
        <f t="shared" ref="Y188" si="329">(U188+U189)/30</f>
        <v>0</v>
      </c>
      <c r="Z188" s="487">
        <f t="shared" ref="Z188" si="330">(V188+V189)/30</f>
        <v>3</v>
      </c>
      <c r="AA188" s="55" t="b">
        <f>N188+O188+P188+Q188=SUM(S188:V188)</f>
        <v>1</v>
      </c>
    </row>
    <row r="189" spans="1:27" s="56" customFormat="1" ht="12" customHeight="1" x14ac:dyDescent="0.2">
      <c r="A189" s="368"/>
      <c r="B189" s="792"/>
      <c r="C189" s="379"/>
      <c r="D189" s="381"/>
      <c r="E189" s="376"/>
      <c r="F189" s="387"/>
      <c r="G189" s="381"/>
      <c r="H189" s="376"/>
      <c r="I189" s="387"/>
      <c r="J189" s="396"/>
      <c r="K189" s="634"/>
      <c r="L189" s="425"/>
      <c r="M189" s="425"/>
      <c r="N189" s="411"/>
      <c r="O189" s="368"/>
      <c r="P189" s="368"/>
      <c r="Q189" s="403"/>
      <c r="R189" s="519"/>
      <c r="S189" s="95"/>
      <c r="T189" s="254"/>
      <c r="U189" s="254"/>
      <c r="V189" s="96">
        <v>64</v>
      </c>
      <c r="W189" s="523"/>
      <c r="X189" s="559"/>
      <c r="Y189" s="637"/>
      <c r="Z189" s="488"/>
      <c r="AA189" s="55" t="b">
        <f>R188=SUM(S189:V189)</f>
        <v>1</v>
      </c>
    </row>
    <row r="190" spans="1:27" s="56" customFormat="1" ht="12" customHeight="1" x14ac:dyDescent="0.25">
      <c r="A190" s="368"/>
      <c r="B190" s="792"/>
      <c r="C190" s="379"/>
      <c r="D190" s="382"/>
      <c r="E190" s="429"/>
      <c r="F190" s="388"/>
      <c r="G190" s="382"/>
      <c r="H190" s="429"/>
      <c r="I190" s="388"/>
      <c r="J190" s="396"/>
      <c r="K190" s="634"/>
      <c r="L190" s="425"/>
      <c r="M190" s="425"/>
      <c r="N190" s="411"/>
      <c r="O190" s="368"/>
      <c r="P190" s="368"/>
      <c r="Q190" s="404"/>
      <c r="R190" s="519"/>
      <c r="S190" s="255"/>
      <c r="T190" s="93"/>
      <c r="U190" s="254"/>
      <c r="V190" s="275" t="s">
        <v>156</v>
      </c>
      <c r="W190" s="523"/>
      <c r="X190" s="559"/>
      <c r="Y190" s="637"/>
      <c r="Z190" s="488"/>
      <c r="AA190" s="57"/>
    </row>
    <row r="191" spans="1:27" s="59" customFormat="1" ht="12" customHeight="1" x14ac:dyDescent="0.2">
      <c r="A191" s="377">
        <f t="shared" ref="A191" si="331">1+A188</f>
        <v>18</v>
      </c>
      <c r="B191" s="792"/>
      <c r="C191" s="379"/>
      <c r="D191" s="380"/>
      <c r="E191" s="375"/>
      <c r="F191" s="386"/>
      <c r="G191" s="380"/>
      <c r="H191" s="375"/>
      <c r="I191" s="386"/>
      <c r="J191" s="396"/>
      <c r="K191" s="798">
        <f t="shared" ref="K191" si="332">L191/30</f>
        <v>0</v>
      </c>
      <c r="L191" s="425">
        <f t="shared" ref="L191" si="333">M191+R191</f>
        <v>0</v>
      </c>
      <c r="M191" s="424">
        <f t="shared" ref="M191" si="334">N191+O191+P191+Q191</f>
        <v>0</v>
      </c>
      <c r="N191" s="411"/>
      <c r="O191" s="368"/>
      <c r="P191" s="368"/>
      <c r="Q191" s="402"/>
      <c r="R191" s="519">
        <f>SUM(S192:V192)</f>
        <v>0</v>
      </c>
      <c r="S191" s="202"/>
      <c r="T191" s="201"/>
      <c r="U191" s="204"/>
      <c r="V191" s="205"/>
      <c r="W191" s="522">
        <f t="shared" ref="W191" si="335">(S191+S192)/30</f>
        <v>0</v>
      </c>
      <c r="X191" s="486">
        <f t="shared" ref="X191" si="336">(T191+T192)/30</f>
        <v>0</v>
      </c>
      <c r="Y191" s="636">
        <f t="shared" ref="Y191" si="337">(U191+U192)/30</f>
        <v>0</v>
      </c>
      <c r="Z191" s="487">
        <f t="shared" ref="Z191" si="338">(V191+V192)/30</f>
        <v>0</v>
      </c>
      <c r="AA191" s="58" t="b">
        <f>N191+O191+P191+Q191=SUM(S191:V191)</f>
        <v>1</v>
      </c>
    </row>
    <row r="192" spans="1:27" s="59" customFormat="1" ht="12" customHeight="1" x14ac:dyDescent="0.2">
      <c r="A192" s="377"/>
      <c r="B192" s="792"/>
      <c r="C192" s="379"/>
      <c r="D192" s="381"/>
      <c r="E192" s="376"/>
      <c r="F192" s="387"/>
      <c r="G192" s="381"/>
      <c r="H192" s="376"/>
      <c r="I192" s="387"/>
      <c r="J192" s="396"/>
      <c r="K192" s="793"/>
      <c r="L192" s="425"/>
      <c r="M192" s="425"/>
      <c r="N192" s="411"/>
      <c r="O192" s="368"/>
      <c r="P192" s="368"/>
      <c r="Q192" s="403"/>
      <c r="R192" s="519"/>
      <c r="S192" s="202"/>
      <c r="T192" s="201"/>
      <c r="U192" s="201"/>
      <c r="V192" s="203"/>
      <c r="W192" s="523"/>
      <c r="X192" s="559"/>
      <c r="Y192" s="637"/>
      <c r="Z192" s="488"/>
      <c r="AA192" s="58" t="b">
        <f>R191=SUM(S192:V192)</f>
        <v>1</v>
      </c>
    </row>
    <row r="193" spans="1:27" s="59" customFormat="1" ht="12" customHeight="1" x14ac:dyDescent="0.25">
      <c r="A193" s="377"/>
      <c r="B193" s="792"/>
      <c r="C193" s="379"/>
      <c r="D193" s="382"/>
      <c r="E193" s="429"/>
      <c r="F193" s="388"/>
      <c r="G193" s="382"/>
      <c r="H193" s="429"/>
      <c r="I193" s="388"/>
      <c r="J193" s="396"/>
      <c r="K193" s="633"/>
      <c r="L193" s="425"/>
      <c r="M193" s="425"/>
      <c r="N193" s="411"/>
      <c r="O193" s="368"/>
      <c r="P193" s="368"/>
      <c r="Q193" s="404"/>
      <c r="R193" s="519"/>
      <c r="S193" s="202"/>
      <c r="T193" s="201"/>
      <c r="U193" s="93"/>
      <c r="V193" s="93"/>
      <c r="W193" s="523"/>
      <c r="X193" s="559"/>
      <c r="Y193" s="637"/>
      <c r="Z193" s="488"/>
    </row>
    <row r="194" spans="1:27" s="59" customFormat="1" ht="12" customHeight="1" x14ac:dyDescent="0.2">
      <c r="A194" s="377">
        <f t="shared" ref="A194" si="339">1+A191</f>
        <v>19</v>
      </c>
      <c r="B194" s="792"/>
      <c r="C194" s="379"/>
      <c r="D194" s="380"/>
      <c r="E194" s="375"/>
      <c r="F194" s="386"/>
      <c r="G194" s="380"/>
      <c r="H194" s="375"/>
      <c r="I194" s="386"/>
      <c r="J194" s="396"/>
      <c r="K194" s="798">
        <f t="shared" ref="K194" si="340">L194/30</f>
        <v>0</v>
      </c>
      <c r="L194" s="425">
        <f t="shared" ref="L194" si="341">M194+R194</f>
        <v>0</v>
      </c>
      <c r="M194" s="424">
        <f t="shared" ref="M194" si="342">N194+O194+P194+Q194</f>
        <v>0</v>
      </c>
      <c r="N194" s="411"/>
      <c r="O194" s="368"/>
      <c r="P194" s="368"/>
      <c r="Q194" s="402"/>
      <c r="R194" s="519">
        <f>SUM(S195:V195)</f>
        <v>0</v>
      </c>
      <c r="S194" s="95"/>
      <c r="T194" s="103"/>
      <c r="U194" s="204"/>
      <c r="V194" s="205"/>
      <c r="W194" s="522">
        <f t="shared" ref="W194" si="343">(S194+S195)/30</f>
        <v>0</v>
      </c>
      <c r="X194" s="486">
        <f t="shared" ref="X194" si="344">(T194+T195)/30</f>
        <v>0</v>
      </c>
      <c r="Y194" s="636">
        <f t="shared" ref="Y194" si="345">(U194+U195)/30</f>
        <v>0</v>
      </c>
      <c r="Z194" s="487">
        <f t="shared" ref="Z194" si="346">(V194+V195)/30</f>
        <v>0</v>
      </c>
      <c r="AA194" s="58" t="b">
        <f>N194+O194+P194+Q194=SUM(S194:V194)</f>
        <v>1</v>
      </c>
    </row>
    <row r="195" spans="1:27" s="59" customFormat="1" ht="12" customHeight="1" x14ac:dyDescent="0.2">
      <c r="A195" s="377"/>
      <c r="B195" s="792"/>
      <c r="C195" s="379"/>
      <c r="D195" s="381"/>
      <c r="E195" s="376"/>
      <c r="F195" s="387"/>
      <c r="G195" s="381"/>
      <c r="H195" s="376"/>
      <c r="I195" s="387"/>
      <c r="J195" s="396"/>
      <c r="K195" s="793"/>
      <c r="L195" s="425"/>
      <c r="M195" s="425"/>
      <c r="N195" s="411"/>
      <c r="O195" s="368"/>
      <c r="P195" s="368"/>
      <c r="Q195" s="403"/>
      <c r="R195" s="519"/>
      <c r="S195" s="95"/>
      <c r="T195" s="103"/>
      <c r="U195" s="201"/>
      <c r="V195" s="203"/>
      <c r="W195" s="523"/>
      <c r="X195" s="559"/>
      <c r="Y195" s="637"/>
      <c r="Z195" s="488"/>
      <c r="AA195" s="58" t="b">
        <f>R194=SUM(S195:V195)</f>
        <v>1</v>
      </c>
    </row>
    <row r="196" spans="1:27" s="59" customFormat="1" ht="12" customHeight="1" x14ac:dyDescent="0.25">
      <c r="A196" s="377"/>
      <c r="B196" s="792"/>
      <c r="C196" s="437"/>
      <c r="D196" s="381"/>
      <c r="E196" s="376"/>
      <c r="F196" s="387"/>
      <c r="G196" s="381"/>
      <c r="H196" s="376"/>
      <c r="I196" s="388"/>
      <c r="J196" s="380"/>
      <c r="K196" s="633"/>
      <c r="L196" s="425"/>
      <c r="M196" s="425"/>
      <c r="N196" s="411"/>
      <c r="O196" s="368"/>
      <c r="P196" s="368"/>
      <c r="Q196" s="404"/>
      <c r="R196" s="519"/>
      <c r="S196" s="202"/>
      <c r="T196" s="201"/>
      <c r="U196" s="93"/>
      <c r="V196" s="93"/>
      <c r="W196" s="523"/>
      <c r="X196" s="559"/>
      <c r="Y196" s="637"/>
      <c r="Z196" s="488"/>
    </row>
    <row r="197" spans="1:27" s="57" customFormat="1" ht="12" customHeight="1" x14ac:dyDescent="0.2">
      <c r="A197" s="377">
        <f>1+A194</f>
        <v>20</v>
      </c>
      <c r="B197" s="792"/>
      <c r="C197" s="379"/>
      <c r="D197" s="380"/>
      <c r="E197" s="375"/>
      <c r="F197" s="386"/>
      <c r="G197" s="380"/>
      <c r="H197" s="375"/>
      <c r="I197" s="386"/>
      <c r="J197" s="396"/>
      <c r="K197" s="798">
        <f t="shared" ref="K197" si="347">L197/30</f>
        <v>0</v>
      </c>
      <c r="L197" s="425">
        <f t="shared" ref="L197" si="348">M197+R197</f>
        <v>0</v>
      </c>
      <c r="M197" s="424">
        <f t="shared" ref="M197" si="349">N197+O197+P197+Q197</f>
        <v>0</v>
      </c>
      <c r="N197" s="411"/>
      <c r="O197" s="368"/>
      <c r="P197" s="368"/>
      <c r="Q197" s="402"/>
      <c r="R197" s="519">
        <f>SUM(S198:V198)</f>
        <v>0</v>
      </c>
      <c r="S197" s="95"/>
      <c r="T197" s="103"/>
      <c r="U197" s="204"/>
      <c r="V197" s="203"/>
      <c r="W197" s="522">
        <f t="shared" ref="W197" si="350">(S197+S198)/30</f>
        <v>0</v>
      </c>
      <c r="X197" s="486">
        <f t="shared" ref="X197" si="351">(T197+T198)/30</f>
        <v>0</v>
      </c>
      <c r="Y197" s="636">
        <f t="shared" ref="Y197" si="352">(U197+U198)/30</f>
        <v>0</v>
      </c>
      <c r="Z197" s="487">
        <f t="shared" ref="Z197" si="353">(V197+V198)/30</f>
        <v>0</v>
      </c>
      <c r="AA197" s="55" t="b">
        <f>N197+O197+P197+Q197=SUM(S197:V197)</f>
        <v>1</v>
      </c>
    </row>
    <row r="198" spans="1:27" s="57" customFormat="1" ht="12" customHeight="1" x14ac:dyDescent="0.2">
      <c r="A198" s="377"/>
      <c r="B198" s="792"/>
      <c r="C198" s="379"/>
      <c r="D198" s="381"/>
      <c r="E198" s="376"/>
      <c r="F198" s="387"/>
      <c r="G198" s="381"/>
      <c r="H198" s="376"/>
      <c r="I198" s="387"/>
      <c r="J198" s="396"/>
      <c r="K198" s="793"/>
      <c r="L198" s="425"/>
      <c r="M198" s="425"/>
      <c r="N198" s="411"/>
      <c r="O198" s="368"/>
      <c r="P198" s="368"/>
      <c r="Q198" s="403"/>
      <c r="R198" s="519"/>
      <c r="S198" s="95"/>
      <c r="T198" s="103"/>
      <c r="U198" s="201"/>
      <c r="V198" s="203"/>
      <c r="W198" s="523"/>
      <c r="X198" s="559"/>
      <c r="Y198" s="637"/>
      <c r="Z198" s="488"/>
      <c r="AA198" s="55" t="b">
        <f>R197=SUM(S198:V198)</f>
        <v>1</v>
      </c>
    </row>
    <row r="199" spans="1:27" s="57" customFormat="1" ht="12" customHeight="1" x14ac:dyDescent="0.25">
      <c r="A199" s="377"/>
      <c r="B199" s="792"/>
      <c r="C199" s="437"/>
      <c r="D199" s="381"/>
      <c r="E199" s="376"/>
      <c r="F199" s="387"/>
      <c r="G199" s="381"/>
      <c r="H199" s="376"/>
      <c r="I199" s="388"/>
      <c r="J199" s="380"/>
      <c r="K199" s="633"/>
      <c r="L199" s="425"/>
      <c r="M199" s="425"/>
      <c r="N199" s="411"/>
      <c r="O199" s="368"/>
      <c r="P199" s="368"/>
      <c r="Q199" s="404"/>
      <c r="R199" s="519"/>
      <c r="S199" s="93"/>
      <c r="T199" s="201"/>
      <c r="U199" s="93"/>
      <c r="V199" s="93"/>
      <c r="W199" s="523"/>
      <c r="X199" s="559"/>
      <c r="Y199" s="637"/>
      <c r="Z199" s="488"/>
    </row>
    <row r="200" spans="1:27" s="57" customFormat="1" ht="12" customHeight="1" x14ac:dyDescent="0.2">
      <c r="A200" s="377">
        <f t="shared" ref="A200" si="354">1+A197</f>
        <v>21</v>
      </c>
      <c r="B200" s="792"/>
      <c r="C200" s="379"/>
      <c r="D200" s="380"/>
      <c r="E200" s="375"/>
      <c r="F200" s="386"/>
      <c r="G200" s="380"/>
      <c r="H200" s="375"/>
      <c r="I200" s="386"/>
      <c r="J200" s="396"/>
      <c r="K200" s="798">
        <f t="shared" ref="K200" si="355">L200/30</f>
        <v>0</v>
      </c>
      <c r="L200" s="425">
        <f t="shared" ref="L200" si="356">M200+R200</f>
        <v>0</v>
      </c>
      <c r="M200" s="425">
        <f t="shared" ref="M200" si="357">N200+O200+P200+Q200</f>
        <v>0</v>
      </c>
      <c r="N200" s="368"/>
      <c r="O200" s="368"/>
      <c r="P200" s="396"/>
      <c r="Q200" s="402"/>
      <c r="R200" s="519">
        <f>SUM(S201:V201)</f>
        <v>0</v>
      </c>
      <c r="S200" s="202"/>
      <c r="T200" s="201"/>
      <c r="U200" s="204"/>
      <c r="V200" s="205"/>
      <c r="W200" s="522">
        <f t="shared" ref="W200" si="358">(S200+S201)/30</f>
        <v>0</v>
      </c>
      <c r="X200" s="486">
        <f t="shared" ref="X200" si="359">(T200+T201)/30</f>
        <v>0</v>
      </c>
      <c r="Y200" s="636">
        <f t="shared" ref="Y200" si="360">(U200+U201)/30</f>
        <v>0</v>
      </c>
      <c r="Z200" s="487">
        <f t="shared" ref="Z200" si="361">(V200+V201)/30</f>
        <v>0</v>
      </c>
      <c r="AA200" s="55" t="b">
        <f>N200+O200+P200+Q200=SUM(S200:V200)</f>
        <v>1</v>
      </c>
    </row>
    <row r="201" spans="1:27" s="57" customFormat="1" ht="12" customHeight="1" x14ac:dyDescent="0.2">
      <c r="A201" s="377"/>
      <c r="B201" s="792"/>
      <c r="C201" s="379"/>
      <c r="D201" s="381"/>
      <c r="E201" s="376"/>
      <c r="F201" s="387"/>
      <c r="G201" s="381"/>
      <c r="H201" s="376"/>
      <c r="I201" s="387"/>
      <c r="J201" s="396"/>
      <c r="K201" s="793"/>
      <c r="L201" s="425"/>
      <c r="M201" s="425"/>
      <c r="N201" s="368"/>
      <c r="O201" s="368"/>
      <c r="P201" s="396"/>
      <c r="Q201" s="403"/>
      <c r="R201" s="519"/>
      <c r="S201" s="202"/>
      <c r="T201" s="201"/>
      <c r="U201" s="201"/>
      <c r="V201" s="203"/>
      <c r="W201" s="523"/>
      <c r="X201" s="559"/>
      <c r="Y201" s="637"/>
      <c r="Z201" s="488"/>
      <c r="AA201" s="55" t="b">
        <f>R200=SUM(S201:V201)</f>
        <v>1</v>
      </c>
    </row>
    <row r="202" spans="1:27" s="57" customFormat="1" ht="13.5" customHeight="1" thickBot="1" x14ac:dyDescent="0.3">
      <c r="A202" s="377"/>
      <c r="B202" s="792"/>
      <c r="C202" s="379"/>
      <c r="D202" s="382"/>
      <c r="E202" s="429"/>
      <c r="F202" s="388"/>
      <c r="G202" s="382"/>
      <c r="H202" s="429"/>
      <c r="I202" s="388"/>
      <c r="J202" s="396"/>
      <c r="K202" s="633"/>
      <c r="L202" s="425"/>
      <c r="M202" s="425"/>
      <c r="N202" s="368"/>
      <c r="O202" s="368"/>
      <c r="P202" s="396"/>
      <c r="Q202" s="404"/>
      <c r="R202" s="519"/>
      <c r="S202" s="93"/>
      <c r="T202" s="201"/>
      <c r="U202" s="93"/>
      <c r="V202" s="93"/>
      <c r="W202" s="523"/>
      <c r="X202" s="559"/>
      <c r="Y202" s="637"/>
      <c r="Z202" s="488"/>
    </row>
    <row r="203" spans="1:27" s="62" customFormat="1" ht="12" hidden="1" customHeight="1" x14ac:dyDescent="0.2">
      <c r="A203" s="850">
        <f>1+A199</f>
        <v>1</v>
      </c>
      <c r="B203" s="852"/>
      <c r="C203" s="854"/>
      <c r="D203" s="835"/>
      <c r="E203" s="838"/>
      <c r="F203" s="841"/>
      <c r="G203" s="835"/>
      <c r="H203" s="838"/>
      <c r="I203" s="841"/>
      <c r="J203" s="836"/>
      <c r="K203" s="845"/>
      <c r="L203" s="810"/>
      <c r="M203" s="810"/>
      <c r="N203" s="842"/>
      <c r="O203" s="800"/>
      <c r="P203" s="800"/>
      <c r="Q203" s="799"/>
      <c r="R203" s="801"/>
      <c r="S203" s="114"/>
      <c r="T203" s="115"/>
      <c r="U203" s="212"/>
      <c r="V203" s="207"/>
      <c r="W203" s="802"/>
      <c r="X203" s="804"/>
      <c r="Y203" s="806"/>
      <c r="Z203" s="808"/>
      <c r="AA203" s="61" t="b">
        <f>N203+O203+P203+Q203=SUM(S203:V203)</f>
        <v>1</v>
      </c>
    </row>
    <row r="204" spans="1:27" s="62" customFormat="1" ht="12" hidden="1" customHeight="1" x14ac:dyDescent="0.2">
      <c r="A204" s="851"/>
      <c r="B204" s="853"/>
      <c r="C204" s="855"/>
      <c r="D204" s="835"/>
      <c r="E204" s="838"/>
      <c r="F204" s="841"/>
      <c r="G204" s="835"/>
      <c r="H204" s="838"/>
      <c r="I204" s="841"/>
      <c r="J204" s="843"/>
      <c r="K204" s="845"/>
      <c r="L204" s="811"/>
      <c r="M204" s="811"/>
      <c r="N204" s="856"/>
      <c r="O204" s="857"/>
      <c r="P204" s="857"/>
      <c r="Q204" s="799"/>
      <c r="R204" s="801"/>
      <c r="S204" s="116"/>
      <c r="T204" s="117"/>
      <c r="U204" s="213"/>
      <c r="V204" s="208"/>
      <c r="W204" s="803"/>
      <c r="X204" s="805"/>
      <c r="Y204" s="807"/>
      <c r="Z204" s="809"/>
      <c r="AA204" s="61" t="b">
        <f>R203=SUM(S204:V204)</f>
        <v>1</v>
      </c>
    </row>
    <row r="205" spans="1:27" s="62" customFormat="1" ht="12" hidden="1" customHeight="1" x14ac:dyDescent="0.25">
      <c r="A205" s="851"/>
      <c r="B205" s="853"/>
      <c r="C205" s="855"/>
      <c r="D205" s="836"/>
      <c r="E205" s="839"/>
      <c r="F205" s="842"/>
      <c r="G205" s="836"/>
      <c r="H205" s="839"/>
      <c r="I205" s="842"/>
      <c r="J205" s="843"/>
      <c r="K205" s="846"/>
      <c r="L205" s="811"/>
      <c r="M205" s="811"/>
      <c r="N205" s="856"/>
      <c r="O205" s="857"/>
      <c r="P205" s="857"/>
      <c r="Q205" s="800"/>
      <c r="R205" s="801"/>
      <c r="S205" s="118"/>
      <c r="T205" s="206"/>
      <c r="U205" s="213"/>
      <c r="V205" s="119"/>
      <c r="W205" s="803"/>
      <c r="X205" s="805"/>
      <c r="Y205" s="807"/>
      <c r="Z205" s="809"/>
    </row>
    <row r="206" spans="1:27" s="62" customFormat="1" ht="12" hidden="1" customHeight="1" x14ac:dyDescent="0.2">
      <c r="A206" s="851">
        <f>1+A203</f>
        <v>2</v>
      </c>
      <c r="B206" s="852"/>
      <c r="C206" s="855"/>
      <c r="D206" s="834"/>
      <c r="E206" s="837"/>
      <c r="F206" s="840"/>
      <c r="G206" s="834"/>
      <c r="H206" s="837"/>
      <c r="I206" s="840"/>
      <c r="J206" s="843"/>
      <c r="K206" s="844">
        <f t="shared" ref="K206" si="362">L206/30</f>
        <v>0</v>
      </c>
      <c r="L206" s="811">
        <f t="shared" ref="L206" si="363">M206+R206</f>
        <v>0</v>
      </c>
      <c r="M206" s="810">
        <f t="shared" ref="M206" si="364">N206+O206+P206+Q206</f>
        <v>0</v>
      </c>
      <c r="N206" s="812"/>
      <c r="O206" s="815"/>
      <c r="P206" s="818"/>
      <c r="Q206" s="814"/>
      <c r="R206" s="822">
        <f>SUM(S207:V207)</f>
        <v>0</v>
      </c>
      <c r="S206" s="211"/>
      <c r="T206" s="213"/>
      <c r="U206" s="213"/>
      <c r="V206" s="208"/>
      <c r="W206" s="803">
        <f t="shared" ref="W206" si="365">(S206+S207)/30</f>
        <v>0</v>
      </c>
      <c r="X206" s="825">
        <f>(T206+T207)/30</f>
        <v>0</v>
      </c>
      <c r="Y206" s="825">
        <f t="shared" ref="Y206" si="366">(U206+U207)/30</f>
        <v>0</v>
      </c>
      <c r="Z206" s="847">
        <f t="shared" ref="Z206" si="367">(V206+V207)/30</f>
        <v>0</v>
      </c>
      <c r="AA206" s="61" t="b">
        <f>N206+O206+P206+Q206=SUM(S206:V206)</f>
        <v>1</v>
      </c>
    </row>
    <row r="207" spans="1:27" s="62" customFormat="1" ht="12" hidden="1" customHeight="1" x14ac:dyDescent="0.2">
      <c r="A207" s="851"/>
      <c r="B207" s="853"/>
      <c r="C207" s="855"/>
      <c r="D207" s="835"/>
      <c r="E207" s="838"/>
      <c r="F207" s="841"/>
      <c r="G207" s="835"/>
      <c r="H207" s="838"/>
      <c r="I207" s="841"/>
      <c r="J207" s="843"/>
      <c r="K207" s="845"/>
      <c r="L207" s="811"/>
      <c r="M207" s="811"/>
      <c r="N207" s="813"/>
      <c r="O207" s="816"/>
      <c r="P207" s="819"/>
      <c r="Q207" s="821"/>
      <c r="R207" s="823"/>
      <c r="S207" s="211"/>
      <c r="T207" s="213"/>
      <c r="U207" s="213"/>
      <c r="V207" s="208"/>
      <c r="W207" s="803"/>
      <c r="X207" s="826"/>
      <c r="Y207" s="826"/>
      <c r="Z207" s="848"/>
      <c r="AA207" s="61" t="b">
        <f>R206=SUM(S207:V207)</f>
        <v>1</v>
      </c>
    </row>
    <row r="208" spans="1:27" s="62" customFormat="1" ht="12" hidden="1" customHeight="1" x14ac:dyDescent="0.25">
      <c r="A208" s="851"/>
      <c r="B208" s="853"/>
      <c r="C208" s="855"/>
      <c r="D208" s="836"/>
      <c r="E208" s="839"/>
      <c r="F208" s="842"/>
      <c r="G208" s="836"/>
      <c r="H208" s="839"/>
      <c r="I208" s="842"/>
      <c r="J208" s="843"/>
      <c r="K208" s="846"/>
      <c r="L208" s="811"/>
      <c r="M208" s="811"/>
      <c r="N208" s="814"/>
      <c r="O208" s="817"/>
      <c r="P208" s="820"/>
      <c r="Q208" s="812"/>
      <c r="R208" s="823"/>
      <c r="S208" s="211"/>
      <c r="T208" s="119"/>
      <c r="U208" s="213"/>
      <c r="V208" s="120"/>
      <c r="W208" s="824"/>
      <c r="X208" s="827"/>
      <c r="Y208" s="827"/>
      <c r="Z208" s="849"/>
    </row>
    <row r="209" spans="1:27" ht="12" customHeight="1" x14ac:dyDescent="0.25">
      <c r="A209" s="576" t="s">
        <v>112</v>
      </c>
      <c r="B209" s="578"/>
      <c r="C209" s="578"/>
      <c r="D209" s="507"/>
      <c r="E209" s="508"/>
      <c r="F209" s="464"/>
      <c r="G209" s="868"/>
      <c r="H209" s="870"/>
      <c r="I209" s="872"/>
      <c r="J209" s="874"/>
      <c r="K209" s="876">
        <f>SUM(K179:K208)</f>
        <v>12</v>
      </c>
      <c r="L209" s="828">
        <f t="shared" ref="L209:R209" si="368">SUM(L179:L208)</f>
        <v>360</v>
      </c>
      <c r="M209" s="828">
        <f t="shared" si="368"/>
        <v>174</v>
      </c>
      <c r="N209" s="828">
        <f t="shared" si="368"/>
        <v>52</v>
      </c>
      <c r="O209" s="828">
        <f t="shared" si="368"/>
        <v>26</v>
      </c>
      <c r="P209" s="828">
        <f t="shared" si="368"/>
        <v>88</v>
      </c>
      <c r="Q209" s="828">
        <f t="shared" si="368"/>
        <v>8</v>
      </c>
      <c r="R209" s="830">
        <f t="shared" si="368"/>
        <v>186</v>
      </c>
      <c r="S209" s="105">
        <f>S179+S182+S185+S188+S191+S194+S197+S200+S203+S206</f>
        <v>50</v>
      </c>
      <c r="T209" s="106">
        <f t="shared" ref="T209:V209" si="369">T179+T182+T185+T188+T191+T194+T197+T200+T203+T206</f>
        <v>98</v>
      </c>
      <c r="U209" s="106">
        <f t="shared" si="369"/>
        <v>0</v>
      </c>
      <c r="V209" s="107">
        <f t="shared" si="369"/>
        <v>26</v>
      </c>
      <c r="W209" s="832">
        <f>SUM(W179:W208)</f>
        <v>2.833333333333333</v>
      </c>
      <c r="X209" s="862">
        <f t="shared" ref="X209:Z209" si="370">SUM(X179:X208)</f>
        <v>6.166666666666667</v>
      </c>
      <c r="Y209" s="862">
        <f t="shared" si="370"/>
        <v>0</v>
      </c>
      <c r="Z209" s="864">
        <f t="shared" si="370"/>
        <v>3</v>
      </c>
      <c r="AA209" s="50" t="b">
        <f>N209+O209+P209+Q209=SUM(S209:V209)</f>
        <v>1</v>
      </c>
    </row>
    <row r="210" spans="1:27" ht="12" customHeight="1" thickBot="1" x14ac:dyDescent="0.3">
      <c r="A210" s="866"/>
      <c r="B210" s="867"/>
      <c r="C210" s="867"/>
      <c r="D210" s="724"/>
      <c r="E210" s="673"/>
      <c r="F210" s="725"/>
      <c r="G210" s="869"/>
      <c r="H210" s="871"/>
      <c r="I210" s="873"/>
      <c r="J210" s="875"/>
      <c r="K210" s="742"/>
      <c r="L210" s="829"/>
      <c r="M210" s="829"/>
      <c r="N210" s="829"/>
      <c r="O210" s="829"/>
      <c r="P210" s="829"/>
      <c r="Q210" s="829"/>
      <c r="R210" s="831"/>
      <c r="S210" s="209">
        <f>S180+S183+S186+S189+S192+S195+S198+S201+S204+S207</f>
        <v>35</v>
      </c>
      <c r="T210" s="210">
        <f t="shared" ref="T210:V210" si="371">T180+T183+T186+T189+T192+T195+T198+T201+T204+T207</f>
        <v>87</v>
      </c>
      <c r="U210" s="210">
        <f t="shared" si="371"/>
        <v>0</v>
      </c>
      <c r="V210" s="214">
        <f t="shared" si="371"/>
        <v>64</v>
      </c>
      <c r="W210" s="833"/>
      <c r="X210" s="863"/>
      <c r="Y210" s="863"/>
      <c r="Z210" s="865"/>
      <c r="AA210" s="50" t="b">
        <f>R209=SUM(S210:V210)</f>
        <v>1</v>
      </c>
    </row>
  </sheetData>
  <mergeCells count="1359">
    <mergeCell ref="Z132:Z134"/>
    <mergeCell ref="P132:P134"/>
    <mergeCell ref="M129:M131"/>
    <mergeCell ref="L129:L131"/>
    <mergeCell ref="K129:K131"/>
    <mergeCell ref="J129:J131"/>
    <mergeCell ref="I129:I131"/>
    <mergeCell ref="H129:H131"/>
    <mergeCell ref="G129:G131"/>
    <mergeCell ref="H155:H156"/>
    <mergeCell ref="G155:G156"/>
    <mergeCell ref="F155:F156"/>
    <mergeCell ref="E155:E156"/>
    <mergeCell ref="C155:C156"/>
    <mergeCell ref="B155:B156"/>
    <mergeCell ref="K153:K154"/>
    <mergeCell ref="J153:J154"/>
    <mergeCell ref="G153:G154"/>
    <mergeCell ref="F153:F154"/>
    <mergeCell ref="C153:C154"/>
    <mergeCell ref="B153:B154"/>
    <mergeCell ref="Y135:Y137"/>
    <mergeCell ref="K135:K137"/>
    <mergeCell ref="J135:J137"/>
    <mergeCell ref="I135:I137"/>
    <mergeCell ref="E135:E137"/>
    <mergeCell ref="D135:D137"/>
    <mergeCell ref="C135:C137"/>
    <mergeCell ref="B135:B137"/>
    <mergeCell ref="O148:O150"/>
    <mergeCell ref="P148:P150"/>
    <mergeCell ref="Q148:Q150"/>
    <mergeCell ref="W139:W141"/>
    <mergeCell ref="X139:X141"/>
    <mergeCell ref="Y139:Y141"/>
    <mergeCell ref="Z139:Z141"/>
    <mergeCell ref="W142:W144"/>
    <mergeCell ref="X142:X144"/>
    <mergeCell ref="Y142:Y144"/>
    <mergeCell ref="Z142:Z144"/>
    <mergeCell ref="W145:W147"/>
    <mergeCell ref="X145:X147"/>
    <mergeCell ref="Y145:Y147"/>
    <mergeCell ref="Z145:Z147"/>
    <mergeCell ref="D148:D150"/>
    <mergeCell ref="E148:E150"/>
    <mergeCell ref="F148:F150"/>
    <mergeCell ref="G148:G150"/>
    <mergeCell ref="H148:H150"/>
    <mergeCell ref="I148:I150"/>
    <mergeCell ref="W148:W150"/>
    <mergeCell ref="X148:X150"/>
    <mergeCell ref="Y148:Y150"/>
    <mergeCell ref="Z148:Z150"/>
    <mergeCell ref="J142:J144"/>
    <mergeCell ref="J145:J147"/>
    <mergeCell ref="J148:J150"/>
    <mergeCell ref="K139:K141"/>
    <mergeCell ref="K142:K144"/>
    <mergeCell ref="K145:K147"/>
    <mergeCell ref="K148:K150"/>
    <mergeCell ref="L139:L141"/>
    <mergeCell ref="L142:L144"/>
    <mergeCell ref="L145:L147"/>
    <mergeCell ref="R139:R141"/>
    <mergeCell ref="R142:R144"/>
    <mergeCell ref="R145:R147"/>
    <mergeCell ref="R148:R150"/>
    <mergeCell ref="N139:N141"/>
    <mergeCell ref="O139:O141"/>
    <mergeCell ref="P139:P141"/>
    <mergeCell ref="Q139:Q141"/>
    <mergeCell ref="N142:N144"/>
    <mergeCell ref="O142:O144"/>
    <mergeCell ref="P142:P144"/>
    <mergeCell ref="Q142:Q144"/>
    <mergeCell ref="N145:N147"/>
    <mergeCell ref="O145:O147"/>
    <mergeCell ref="P145:P147"/>
    <mergeCell ref="Q145:Q147"/>
    <mergeCell ref="N148:N150"/>
    <mergeCell ref="A142:A144"/>
    <mergeCell ref="A145:A147"/>
    <mergeCell ref="A138:Z138"/>
    <mergeCell ref="A148:A150"/>
    <mergeCell ref="B139:B141"/>
    <mergeCell ref="B142:B144"/>
    <mergeCell ref="B145:B147"/>
    <mergeCell ref="B148:B150"/>
    <mergeCell ref="C139:C141"/>
    <mergeCell ref="C142:C144"/>
    <mergeCell ref="C145:C147"/>
    <mergeCell ref="C148:C150"/>
    <mergeCell ref="D139:D141"/>
    <mergeCell ref="E139:E141"/>
    <mergeCell ref="F139:F141"/>
    <mergeCell ref="H139:H141"/>
    <mergeCell ref="G139:G141"/>
    <mergeCell ref="I139:I141"/>
    <mergeCell ref="D142:D144"/>
    <mergeCell ref="E142:E144"/>
    <mergeCell ref="F142:F144"/>
    <mergeCell ref="D145:D147"/>
    <mergeCell ref="E145:E147"/>
    <mergeCell ref="F145:F147"/>
    <mergeCell ref="J139:J141"/>
    <mergeCell ref="G142:G144"/>
    <mergeCell ref="H142:H144"/>
    <mergeCell ref="I142:I144"/>
    <mergeCell ref="G145:G147"/>
    <mergeCell ref="H145:H147"/>
    <mergeCell ref="L148:L150"/>
    <mergeCell ref="M139:M141"/>
    <mergeCell ref="W151:W152"/>
    <mergeCell ref="Y151:Y152"/>
    <mergeCell ref="L151:L152"/>
    <mergeCell ref="F151:F152"/>
    <mergeCell ref="J151:J152"/>
    <mergeCell ref="H151:H152"/>
    <mergeCell ref="X151:X152"/>
    <mergeCell ref="K151:K152"/>
    <mergeCell ref="R151:R152"/>
    <mergeCell ref="I151:I152"/>
    <mergeCell ref="A139:A141"/>
    <mergeCell ref="X209:X210"/>
    <mergeCell ref="Y209:Y210"/>
    <mergeCell ref="Z209:Z210"/>
    <mergeCell ref="A206:A208"/>
    <mergeCell ref="B206:B208"/>
    <mergeCell ref="C206:C208"/>
    <mergeCell ref="D206:D208"/>
    <mergeCell ref="E206:E208"/>
    <mergeCell ref="F206:F208"/>
    <mergeCell ref="A209:C210"/>
    <mergeCell ref="D209:D210"/>
    <mergeCell ref="E209:E210"/>
    <mergeCell ref="F209:F210"/>
    <mergeCell ref="G209:G210"/>
    <mergeCell ref="H209:H210"/>
    <mergeCell ref="I209:I210"/>
    <mergeCell ref="J209:J210"/>
    <mergeCell ref="K209:K210"/>
    <mergeCell ref="L209:L210"/>
    <mergeCell ref="M209:M210"/>
    <mergeCell ref="N209:N210"/>
    <mergeCell ref="O209:O210"/>
    <mergeCell ref="P209:P210"/>
    <mergeCell ref="Q209:Q210"/>
    <mergeCell ref="R209:R210"/>
    <mergeCell ref="W209:W210"/>
    <mergeCell ref="G206:G208"/>
    <mergeCell ref="H206:H208"/>
    <mergeCell ref="I206:I208"/>
    <mergeCell ref="J206:J208"/>
    <mergeCell ref="K206:K208"/>
    <mergeCell ref="Y206:Y208"/>
    <mergeCell ref="Z206:Z208"/>
    <mergeCell ref="R197:R199"/>
    <mergeCell ref="L206:L208"/>
    <mergeCell ref="A203:A205"/>
    <mergeCell ref="B203:B205"/>
    <mergeCell ref="C203:C205"/>
    <mergeCell ref="D203:D205"/>
    <mergeCell ref="E203:E205"/>
    <mergeCell ref="F203:F205"/>
    <mergeCell ref="G203:G205"/>
    <mergeCell ref="H203:H205"/>
    <mergeCell ref="I203:I205"/>
    <mergeCell ref="J203:J205"/>
    <mergeCell ref="K203:K205"/>
    <mergeCell ref="L203:L205"/>
    <mergeCell ref="M203:M205"/>
    <mergeCell ref="N203:N205"/>
    <mergeCell ref="O203:O205"/>
    <mergeCell ref="P203:P205"/>
    <mergeCell ref="A200:A202"/>
    <mergeCell ref="B200:B202"/>
    <mergeCell ref="C200:C202"/>
    <mergeCell ref="D200:D202"/>
    <mergeCell ref="E200:E202"/>
    <mergeCell ref="F200:F202"/>
    <mergeCell ref="G200:G202"/>
    <mergeCell ref="H200:H202"/>
    <mergeCell ref="I200:I202"/>
    <mergeCell ref="M206:M208"/>
    <mergeCell ref="N206:N208"/>
    <mergeCell ref="O206:O208"/>
    <mergeCell ref="P206:P208"/>
    <mergeCell ref="Q206:Q208"/>
    <mergeCell ref="R200:R202"/>
    <mergeCell ref="W200:W202"/>
    <mergeCell ref="X200:X202"/>
    <mergeCell ref="R206:R208"/>
    <mergeCell ref="W206:W208"/>
    <mergeCell ref="X206:X208"/>
    <mergeCell ref="W197:W199"/>
    <mergeCell ref="X197:X199"/>
    <mergeCell ref="Y197:Y199"/>
    <mergeCell ref="Z197:Z199"/>
    <mergeCell ref="Q203:Q205"/>
    <mergeCell ref="R203:R205"/>
    <mergeCell ref="W203:W205"/>
    <mergeCell ref="X203:X205"/>
    <mergeCell ref="Y203:Y205"/>
    <mergeCell ref="Z203:Z205"/>
    <mergeCell ref="Q197:Q199"/>
    <mergeCell ref="J200:J202"/>
    <mergeCell ref="K200:K202"/>
    <mergeCell ref="L200:L202"/>
    <mergeCell ref="M200:M202"/>
    <mergeCell ref="N200:N202"/>
    <mergeCell ref="O200:O202"/>
    <mergeCell ref="P200:P202"/>
    <mergeCell ref="Q200:Q202"/>
    <mergeCell ref="Y200:Y202"/>
    <mergeCell ref="Z200:Z202"/>
    <mergeCell ref="A197:A199"/>
    <mergeCell ref="B197:B199"/>
    <mergeCell ref="C197:C199"/>
    <mergeCell ref="D197:D199"/>
    <mergeCell ref="E197:E199"/>
    <mergeCell ref="F197:F199"/>
    <mergeCell ref="G197:G199"/>
    <mergeCell ref="H197:H199"/>
    <mergeCell ref="I197:I199"/>
    <mergeCell ref="J197:J199"/>
    <mergeCell ref="K197:K199"/>
    <mergeCell ref="L197:L199"/>
    <mergeCell ref="M197:M199"/>
    <mergeCell ref="N197:N199"/>
    <mergeCell ref="O197:O199"/>
    <mergeCell ref="P197:P199"/>
    <mergeCell ref="F194:F196"/>
    <mergeCell ref="G194:G196"/>
    <mergeCell ref="H194:H196"/>
    <mergeCell ref="I194:I196"/>
    <mergeCell ref="J194:J196"/>
    <mergeCell ref="K194:K196"/>
    <mergeCell ref="L194:L196"/>
    <mergeCell ref="M194:M196"/>
    <mergeCell ref="N194:N196"/>
    <mergeCell ref="O194:O196"/>
    <mergeCell ref="P194:P196"/>
    <mergeCell ref="A194:A196"/>
    <mergeCell ref="B194:B196"/>
    <mergeCell ref="C194:C196"/>
    <mergeCell ref="D194:D196"/>
    <mergeCell ref="E194:E196"/>
    <mergeCell ref="Q194:Q196"/>
    <mergeCell ref="R188:R190"/>
    <mergeCell ref="W188:W190"/>
    <mergeCell ref="X188:X190"/>
    <mergeCell ref="Y188:Y190"/>
    <mergeCell ref="Z188:Z190"/>
    <mergeCell ref="R191:R193"/>
    <mergeCell ref="W191:W193"/>
    <mergeCell ref="X191:X193"/>
    <mergeCell ref="Y191:Y193"/>
    <mergeCell ref="Z191:Z193"/>
    <mergeCell ref="R194:R196"/>
    <mergeCell ref="W194:W196"/>
    <mergeCell ref="X194:X196"/>
    <mergeCell ref="Y194:Y196"/>
    <mergeCell ref="Z194:Z196"/>
    <mergeCell ref="A191:A193"/>
    <mergeCell ref="B191:B193"/>
    <mergeCell ref="C191:C193"/>
    <mergeCell ref="D191:D193"/>
    <mergeCell ref="E191:E193"/>
    <mergeCell ref="F191:F193"/>
    <mergeCell ref="G191:G193"/>
    <mergeCell ref="H191:H193"/>
    <mergeCell ref="I191:I193"/>
    <mergeCell ref="J191:J193"/>
    <mergeCell ref="K191:K193"/>
    <mergeCell ref="L191:L193"/>
    <mergeCell ref="M191:M193"/>
    <mergeCell ref="N191:N193"/>
    <mergeCell ref="O191:O193"/>
    <mergeCell ref="P191:P193"/>
    <mergeCell ref="A182:A184"/>
    <mergeCell ref="B182:B184"/>
    <mergeCell ref="C182:C184"/>
    <mergeCell ref="D182:D184"/>
    <mergeCell ref="E182:E184"/>
    <mergeCell ref="Q191:Q193"/>
    <mergeCell ref="A188:A190"/>
    <mergeCell ref="B188:B190"/>
    <mergeCell ref="C188:C190"/>
    <mergeCell ref="D188:D190"/>
    <mergeCell ref="E188:E190"/>
    <mergeCell ref="F188:F190"/>
    <mergeCell ref="G188:G190"/>
    <mergeCell ref="H188:H190"/>
    <mergeCell ref="I188:I190"/>
    <mergeCell ref="J188:J190"/>
    <mergeCell ref="K188:K190"/>
    <mergeCell ref="L188:L190"/>
    <mergeCell ref="M188:M190"/>
    <mergeCell ref="N188:N190"/>
    <mergeCell ref="O188:O190"/>
    <mergeCell ref="P188:P190"/>
    <mergeCell ref="Q188:Q190"/>
    <mergeCell ref="N179:N181"/>
    <mergeCell ref="O179:O181"/>
    <mergeCell ref="P179:P181"/>
    <mergeCell ref="Q179:Q181"/>
    <mergeCell ref="R179:R181"/>
    <mergeCell ref="R182:R184"/>
    <mergeCell ref="W182:W184"/>
    <mergeCell ref="X182:X184"/>
    <mergeCell ref="Y182:Y184"/>
    <mergeCell ref="Z182:Z184"/>
    <mergeCell ref="A185:A187"/>
    <mergeCell ref="B185:B187"/>
    <mergeCell ref="C185:C187"/>
    <mergeCell ref="D185:D187"/>
    <mergeCell ref="E185:E187"/>
    <mergeCell ref="F185:F187"/>
    <mergeCell ref="G185:G187"/>
    <mergeCell ref="H185:H187"/>
    <mergeCell ref="I185:I187"/>
    <mergeCell ref="J185:J187"/>
    <mergeCell ref="K185:K187"/>
    <mergeCell ref="L185:L187"/>
    <mergeCell ref="M185:M187"/>
    <mergeCell ref="N185:N187"/>
    <mergeCell ref="O185:O187"/>
    <mergeCell ref="P185:P187"/>
    <mergeCell ref="Q185:Q187"/>
    <mergeCell ref="R185:R187"/>
    <mergeCell ref="W185:W187"/>
    <mergeCell ref="X185:X187"/>
    <mergeCell ref="Y185:Y187"/>
    <mergeCell ref="Z185:Z187"/>
    <mergeCell ref="O135:O137"/>
    <mergeCell ref="P135:P137"/>
    <mergeCell ref="Q135:Q137"/>
    <mergeCell ref="R135:R137"/>
    <mergeCell ref="O119:O121"/>
    <mergeCell ref="F182:F184"/>
    <mergeCell ref="G182:G184"/>
    <mergeCell ref="H182:H184"/>
    <mergeCell ref="I182:I184"/>
    <mergeCell ref="J182:J184"/>
    <mergeCell ref="K182:K184"/>
    <mergeCell ref="L182:L184"/>
    <mergeCell ref="M182:M184"/>
    <mergeCell ref="N182:N184"/>
    <mergeCell ref="O182:O184"/>
    <mergeCell ref="P182:P184"/>
    <mergeCell ref="Q182:Q184"/>
    <mergeCell ref="A177:Z177"/>
    <mergeCell ref="A178:Z178"/>
    <mergeCell ref="A179:A181"/>
    <mergeCell ref="B179:B181"/>
    <mergeCell ref="C179:C181"/>
    <mergeCell ref="D179:D181"/>
    <mergeCell ref="E179:E181"/>
    <mergeCell ref="F179:F181"/>
    <mergeCell ref="G179:G181"/>
    <mergeCell ref="H179:H181"/>
    <mergeCell ref="I179:I181"/>
    <mergeCell ref="J179:J181"/>
    <mergeCell ref="K179:K181"/>
    <mergeCell ref="L179:L181"/>
    <mergeCell ref="M179:M181"/>
    <mergeCell ref="B110:B112"/>
    <mergeCell ref="C110:C112"/>
    <mergeCell ref="D110:D112"/>
    <mergeCell ref="E110:E112"/>
    <mergeCell ref="F110:F112"/>
    <mergeCell ref="W179:W181"/>
    <mergeCell ref="X179:X181"/>
    <mergeCell ref="Y179:Y181"/>
    <mergeCell ref="Z179:Z181"/>
    <mergeCell ref="L97:L99"/>
    <mergeCell ref="G135:G137"/>
    <mergeCell ref="H135:H137"/>
    <mergeCell ref="X122:X124"/>
    <mergeCell ref="Y122:Y124"/>
    <mergeCell ref="Z122:Z124"/>
    <mergeCell ref="G170:U170"/>
    <mergeCell ref="H110:H112"/>
    <mergeCell ref="I110:I112"/>
    <mergeCell ref="G106:G108"/>
    <mergeCell ref="I145:I147"/>
    <mergeCell ref="G122:G124"/>
    <mergeCell ref="H122:H124"/>
    <mergeCell ref="I122:I124"/>
    <mergeCell ref="J122:J124"/>
    <mergeCell ref="X135:X137"/>
    <mergeCell ref="O129:O131"/>
    <mergeCell ref="P129:P131"/>
    <mergeCell ref="X129:X131"/>
    <mergeCell ref="Y129:Y131"/>
    <mergeCell ref="O157:O158"/>
    <mergeCell ref="P157:P158"/>
    <mergeCell ref="Q157:Q158"/>
    <mergeCell ref="C100:C102"/>
    <mergeCell ref="D100:D102"/>
    <mergeCell ref="E100:E102"/>
    <mergeCell ref="J100:J102"/>
    <mergeCell ref="K100:K102"/>
    <mergeCell ref="L100:L102"/>
    <mergeCell ref="M100:M102"/>
    <mergeCell ref="N100:N102"/>
    <mergeCell ref="D103:D105"/>
    <mergeCell ref="E103:E105"/>
    <mergeCell ref="F103:F105"/>
    <mergeCell ref="G151:G152"/>
    <mergeCell ref="D151:D152"/>
    <mergeCell ref="H100:H102"/>
    <mergeCell ref="I100:I102"/>
    <mergeCell ref="E132:E134"/>
    <mergeCell ref="F132:F134"/>
    <mergeCell ref="C132:C134"/>
    <mergeCell ref="H132:H134"/>
    <mergeCell ref="G132:G134"/>
    <mergeCell ref="L135:L137"/>
    <mergeCell ref="M135:M137"/>
    <mergeCell ref="N135:N137"/>
    <mergeCell ref="D116:D118"/>
    <mergeCell ref="M151:M152"/>
    <mergeCell ref="N151:N152"/>
    <mergeCell ref="M142:M144"/>
    <mergeCell ref="M145:M147"/>
    <mergeCell ref="M148:M150"/>
    <mergeCell ref="F100:F102"/>
    <mergeCell ref="G100:G102"/>
    <mergeCell ref="D113:D115"/>
    <mergeCell ref="A132:A134"/>
    <mergeCell ref="B132:B134"/>
    <mergeCell ref="B125:B127"/>
    <mergeCell ref="D125:D127"/>
    <mergeCell ref="A119:A121"/>
    <mergeCell ref="A128:Z128"/>
    <mergeCell ref="Q116:Q118"/>
    <mergeCell ref="I113:I115"/>
    <mergeCell ref="M113:M115"/>
    <mergeCell ref="B113:B115"/>
    <mergeCell ref="Q122:Q124"/>
    <mergeCell ref="R122:R124"/>
    <mergeCell ref="W122:W124"/>
    <mergeCell ref="B122:B124"/>
    <mergeCell ref="C122:C124"/>
    <mergeCell ref="D122:D124"/>
    <mergeCell ref="E122:E124"/>
    <mergeCell ref="F122:F124"/>
    <mergeCell ref="F113:F115"/>
    <mergeCell ref="X116:X118"/>
    <mergeCell ref="Y116:Y118"/>
    <mergeCell ref="M125:M127"/>
    <mergeCell ref="G119:G121"/>
    <mergeCell ref="B119:B121"/>
    <mergeCell ref="L125:L127"/>
    <mergeCell ref="Z125:Z127"/>
    <mergeCell ref="A129:A131"/>
    <mergeCell ref="B129:B131"/>
    <mergeCell ref="C129:C131"/>
    <mergeCell ref="D129:D131"/>
    <mergeCell ref="E129:E131"/>
    <mergeCell ref="F129:F131"/>
    <mergeCell ref="A113:A115"/>
    <mergeCell ref="A122:A124"/>
    <mergeCell ref="X125:X127"/>
    <mergeCell ref="B91:B93"/>
    <mergeCell ref="C91:C93"/>
    <mergeCell ref="D91:D93"/>
    <mergeCell ref="E91:E93"/>
    <mergeCell ref="F91:F93"/>
    <mergeCell ref="G91:G93"/>
    <mergeCell ref="H91:H93"/>
    <mergeCell ref="Y94:Y96"/>
    <mergeCell ref="G103:G105"/>
    <mergeCell ref="H103:H105"/>
    <mergeCell ref="I103:I105"/>
    <mergeCell ref="J103:J105"/>
    <mergeCell ref="K103:K105"/>
    <mergeCell ref="Y125:Y127"/>
    <mergeCell ref="E125:E127"/>
    <mergeCell ref="F125:F127"/>
    <mergeCell ref="R119:R121"/>
    <mergeCell ref="X91:X93"/>
    <mergeCell ref="R91:R93"/>
    <mergeCell ref="F119:F121"/>
    <mergeCell ref="J113:J115"/>
    <mergeCell ref="R125:R127"/>
    <mergeCell ref="P125:P127"/>
    <mergeCell ref="Q113:Q115"/>
    <mergeCell ref="G113:G115"/>
    <mergeCell ref="H113:H115"/>
    <mergeCell ref="C113:C115"/>
    <mergeCell ref="Y91:Y93"/>
    <mergeCell ref="B100:B102"/>
    <mergeCell ref="A135:A137"/>
    <mergeCell ref="M132:M134"/>
    <mergeCell ref="A125:A127"/>
    <mergeCell ref="L157:L158"/>
    <mergeCell ref="I153:I154"/>
    <mergeCell ref="R157:R158"/>
    <mergeCell ref="I157:I158"/>
    <mergeCell ref="K157:K158"/>
    <mergeCell ref="D155:D156"/>
    <mergeCell ref="H153:H154"/>
    <mergeCell ref="D159:D160"/>
    <mergeCell ref="Y4:Z4"/>
    <mergeCell ref="U4:V4"/>
    <mergeCell ref="D12:D14"/>
    <mergeCell ref="M12:M14"/>
    <mergeCell ref="O5:O8"/>
    <mergeCell ref="P5:P8"/>
    <mergeCell ref="A10:Z10"/>
    <mergeCell ref="A11:Z11"/>
    <mergeCell ref="W132:W134"/>
    <mergeCell ref="X132:X134"/>
    <mergeCell ref="Y132:Y134"/>
    <mergeCell ref="I132:I134"/>
    <mergeCell ref="J132:J134"/>
    <mergeCell ref="K132:K134"/>
    <mergeCell ref="L132:L134"/>
    <mergeCell ref="H125:H127"/>
    <mergeCell ref="I125:I127"/>
    <mergeCell ref="B116:B118"/>
    <mergeCell ref="Z116:Z118"/>
    <mergeCell ref="Y119:Y121"/>
    <mergeCell ref="Z119:Z121"/>
    <mergeCell ref="W129:W131"/>
    <mergeCell ref="A116:A118"/>
    <mergeCell ref="E113:E115"/>
    <mergeCell ref="C125:C127"/>
    <mergeCell ref="L2:Q2"/>
    <mergeCell ref="Q12:Q14"/>
    <mergeCell ref="Q15:Q17"/>
    <mergeCell ref="Q18:Q20"/>
    <mergeCell ref="Q21:Q23"/>
    <mergeCell ref="Q24:Q26"/>
    <mergeCell ref="N4:Q4"/>
    <mergeCell ref="Q5:Q8"/>
    <mergeCell ref="Q27:Q28"/>
    <mergeCell ref="Q39:Q41"/>
    <mergeCell ref="Q30:Q32"/>
    <mergeCell ref="Q33:Q35"/>
    <mergeCell ref="Q36:Q38"/>
    <mergeCell ref="Q42:Q44"/>
    <mergeCell ref="Q45:Q47"/>
    <mergeCell ref="Q48:Q50"/>
    <mergeCell ref="Q57:Q59"/>
    <mergeCell ref="O57:O59"/>
    <mergeCell ref="P57:P59"/>
    <mergeCell ref="L36:L38"/>
    <mergeCell ref="M36:M38"/>
    <mergeCell ref="N42:N44"/>
    <mergeCell ref="O42:O44"/>
    <mergeCell ref="C119:C121"/>
    <mergeCell ref="D119:D121"/>
    <mergeCell ref="E119:E121"/>
    <mergeCell ref="G125:G127"/>
    <mergeCell ref="A100:A102"/>
    <mergeCell ref="P119:P121"/>
    <mergeCell ref="Z129:Z131"/>
    <mergeCell ref="Z135:Z137"/>
    <mergeCell ref="F135:F137"/>
    <mergeCell ref="D132:D134"/>
    <mergeCell ref="A172:Z172"/>
    <mergeCell ref="E159:E160"/>
    <mergeCell ref="A159:C160"/>
    <mergeCell ref="A170:C170"/>
    <mergeCell ref="A157:A158"/>
    <mergeCell ref="A173:Z173"/>
    <mergeCell ref="M157:M158"/>
    <mergeCell ref="G159:G160"/>
    <mergeCell ref="J157:J158"/>
    <mergeCell ref="G157:G158"/>
    <mergeCell ref="H157:H158"/>
    <mergeCell ref="C157:C158"/>
    <mergeCell ref="H159:H160"/>
    <mergeCell ref="I159:I160"/>
    <mergeCell ref="L159:L160"/>
    <mergeCell ref="A164:R164"/>
    <mergeCell ref="F159:F160"/>
    <mergeCell ref="K159:K160"/>
    <mergeCell ref="A161:R161"/>
    <mergeCell ref="A162:R162"/>
    <mergeCell ref="O159:O160"/>
    <mergeCell ref="P159:P160"/>
    <mergeCell ref="Q159:Q160"/>
    <mergeCell ref="N159:N160"/>
    <mergeCell ref="M159:M160"/>
    <mergeCell ref="A163:R163"/>
    <mergeCell ref="I155:I156"/>
    <mergeCell ref="Z48:Z50"/>
    <mergeCell ref="M63:M65"/>
    <mergeCell ref="N63:N65"/>
    <mergeCell ref="A69:A71"/>
    <mergeCell ref="B69:B71"/>
    <mergeCell ref="C69:C71"/>
    <mergeCell ref="D69:D71"/>
    <mergeCell ref="E69:E71"/>
    <mergeCell ref="F69:F71"/>
    <mergeCell ref="G69:G71"/>
    <mergeCell ref="H69:H71"/>
    <mergeCell ref="I69:I71"/>
    <mergeCell ref="J69:J71"/>
    <mergeCell ref="K69:K71"/>
    <mergeCell ref="L69:L71"/>
    <mergeCell ref="M69:M71"/>
    <mergeCell ref="N69:N71"/>
    <mergeCell ref="P69:P71"/>
    <mergeCell ref="H63:H65"/>
    <mergeCell ref="F54:F56"/>
    <mergeCell ref="G54:G56"/>
    <mergeCell ref="H54:H56"/>
    <mergeCell ref="I54:I56"/>
    <mergeCell ref="J54:J56"/>
    <mergeCell ref="K54:K56"/>
    <mergeCell ref="L54:L56"/>
    <mergeCell ref="X54:X56"/>
    <mergeCell ref="Y54:Y56"/>
    <mergeCell ref="Z54:Z56"/>
    <mergeCell ref="M54:M56"/>
    <mergeCell ref="Q69:Q71"/>
    <mergeCell ref="Q66:Q68"/>
    <mergeCell ref="Z30:Z32"/>
    <mergeCell ref="L66:L68"/>
    <mergeCell ref="M66:M68"/>
    <mergeCell ref="N66:N68"/>
    <mergeCell ref="A57:A59"/>
    <mergeCell ref="I33:I35"/>
    <mergeCell ref="J33:J35"/>
    <mergeCell ref="D57:D59"/>
    <mergeCell ref="E57:E59"/>
    <mergeCell ref="F57:F59"/>
    <mergeCell ref="G57:G59"/>
    <mergeCell ref="H57:H59"/>
    <mergeCell ref="K39:K41"/>
    <mergeCell ref="P42:P44"/>
    <mergeCell ref="M42:M44"/>
    <mergeCell ref="P33:P35"/>
    <mergeCell ref="A66:A68"/>
    <mergeCell ref="B66:B68"/>
    <mergeCell ref="B36:B38"/>
    <mergeCell ref="J57:J59"/>
    <mergeCell ref="K57:K59"/>
    <mergeCell ref="L57:L59"/>
    <mergeCell ref="M57:M59"/>
    <mergeCell ref="N57:N59"/>
    <mergeCell ref="E48:E50"/>
    <mergeCell ref="F39:F41"/>
    <mergeCell ref="G39:G41"/>
    <mergeCell ref="D66:D68"/>
    <mergeCell ref="K30:K32"/>
    <mergeCell ref="L30:L32"/>
    <mergeCell ref="H30:H32"/>
    <mergeCell ref="Z57:Z59"/>
    <mergeCell ref="E21:E23"/>
    <mergeCell ref="F21:F23"/>
    <mergeCell ref="L27:L28"/>
    <mergeCell ref="M27:M28"/>
    <mergeCell ref="O27:O28"/>
    <mergeCell ref="P27:P28"/>
    <mergeCell ref="N27:N28"/>
    <mergeCell ref="R27:R28"/>
    <mergeCell ref="Y21:Y23"/>
    <mergeCell ref="A29:Z29"/>
    <mergeCell ref="E33:E35"/>
    <mergeCell ref="A33:A35"/>
    <mergeCell ref="C30:C32"/>
    <mergeCell ref="G36:G38"/>
    <mergeCell ref="H36:H38"/>
    <mergeCell ref="I36:I38"/>
    <mergeCell ref="J36:J38"/>
    <mergeCell ref="B21:B23"/>
    <mergeCell ref="A21:A23"/>
    <mergeCell ref="C21:C23"/>
    <mergeCell ref="Y24:Y26"/>
    <mergeCell ref="D27:D28"/>
    <mergeCell ref="F27:F28"/>
    <mergeCell ref="X33:X35"/>
    <mergeCell ref="Y33:Y35"/>
    <mergeCell ref="M30:M32"/>
    <mergeCell ref="N30:N32"/>
    <mergeCell ref="O30:O32"/>
    <mergeCell ref="N33:N35"/>
    <mergeCell ref="O33:O35"/>
    <mergeCell ref="C36:C38"/>
    <mergeCell ref="D36:D38"/>
    <mergeCell ref="K24:K26"/>
    <mergeCell ref="L18:L20"/>
    <mergeCell ref="M18:M20"/>
    <mergeCell ref="N18:N20"/>
    <mergeCell ref="O18:O20"/>
    <mergeCell ref="P18:P20"/>
    <mergeCell ref="R18:R20"/>
    <mergeCell ref="L24:L26"/>
    <mergeCell ref="M24:M26"/>
    <mergeCell ref="N24:N26"/>
    <mergeCell ref="O24:O26"/>
    <mergeCell ref="P24:P26"/>
    <mergeCell ref="R24:R26"/>
    <mergeCell ref="R33:R35"/>
    <mergeCell ref="A27:C28"/>
    <mergeCell ref="G24:G26"/>
    <mergeCell ref="H24:H26"/>
    <mergeCell ref="I24:I26"/>
    <mergeCell ref="E24:E26"/>
    <mergeCell ref="O21:O23"/>
    <mergeCell ref="P21:P23"/>
    <mergeCell ref="F33:F35"/>
    <mergeCell ref="E27:E28"/>
    <mergeCell ref="R21:R23"/>
    <mergeCell ref="G21:G23"/>
    <mergeCell ref="H21:H23"/>
    <mergeCell ref="I21:I23"/>
    <mergeCell ref="J21:J23"/>
    <mergeCell ref="K21:K23"/>
    <mergeCell ref="L21:L23"/>
    <mergeCell ref="J24:J26"/>
    <mergeCell ref="G33:G35"/>
    <mergeCell ref="Y42:Y44"/>
    <mergeCell ref="W45:W47"/>
    <mergeCell ref="F48:F50"/>
    <mergeCell ref="H42:H44"/>
    <mergeCell ref="R66:R68"/>
    <mergeCell ref="X48:X50"/>
    <mergeCell ref="Y48:Y50"/>
    <mergeCell ref="R42:R44"/>
    <mergeCell ref="W42:W44"/>
    <mergeCell ref="X42:X44"/>
    <mergeCell ref="I63:I65"/>
    <mergeCell ref="R63:R65"/>
    <mergeCell ref="P54:P56"/>
    <mergeCell ref="Q54:Q56"/>
    <mergeCell ref="R54:R56"/>
    <mergeCell ref="W54:W56"/>
    <mergeCell ref="W66:W68"/>
    <mergeCell ref="G48:G50"/>
    <mergeCell ref="H48:H50"/>
    <mergeCell ref="R45:R47"/>
    <mergeCell ref="Y45:Y47"/>
    <mergeCell ref="J45:J47"/>
    <mergeCell ref="K45:K47"/>
    <mergeCell ref="L45:L47"/>
    <mergeCell ref="H116:H118"/>
    <mergeCell ref="D54:D56"/>
    <mergeCell ref="E54:E56"/>
    <mergeCell ref="F88:F90"/>
    <mergeCell ref="N88:N90"/>
    <mergeCell ref="J91:J93"/>
    <mergeCell ref="K91:K93"/>
    <mergeCell ref="L91:L93"/>
    <mergeCell ref="M91:M93"/>
    <mergeCell ref="F106:F108"/>
    <mergeCell ref="L103:L105"/>
    <mergeCell ref="M103:M105"/>
    <mergeCell ref="N103:N105"/>
    <mergeCell ref="H88:H90"/>
    <mergeCell ref="H82:H84"/>
    <mergeCell ref="N54:N56"/>
    <mergeCell ref="M116:M118"/>
    <mergeCell ref="N116:N118"/>
    <mergeCell ref="O132:O134"/>
    <mergeCell ref="R69:R71"/>
    <mergeCell ref="E116:E118"/>
    <mergeCell ref="F116:F118"/>
    <mergeCell ref="B42:B44"/>
    <mergeCell ref="C42:C44"/>
    <mergeCell ref="F45:F47"/>
    <mergeCell ref="G45:G47"/>
    <mergeCell ref="H45:H47"/>
    <mergeCell ref="M39:M41"/>
    <mergeCell ref="F42:F44"/>
    <mergeCell ref="G42:G44"/>
    <mergeCell ref="L76:L78"/>
    <mergeCell ref="M76:M78"/>
    <mergeCell ref="K42:K44"/>
    <mergeCell ref="J72:J74"/>
    <mergeCell ref="P63:P65"/>
    <mergeCell ref="O76:O78"/>
    <mergeCell ref="B63:B65"/>
    <mergeCell ref="C63:C65"/>
    <mergeCell ref="C116:C118"/>
    <mergeCell ref="B54:B56"/>
    <mergeCell ref="C54:C56"/>
    <mergeCell ref="N76:N78"/>
    <mergeCell ref="Q76:Q78"/>
    <mergeCell ref="G85:G87"/>
    <mergeCell ref="G110:G112"/>
    <mergeCell ref="I97:I99"/>
    <mergeCell ref="P116:P118"/>
    <mergeCell ref="M119:M121"/>
    <mergeCell ref="Q125:Q127"/>
    <mergeCell ref="E76:E78"/>
    <mergeCell ref="J159:J160"/>
    <mergeCell ref="N157:N158"/>
    <mergeCell ref="W159:W160"/>
    <mergeCell ref="W155:W156"/>
    <mergeCell ref="P153:P154"/>
    <mergeCell ref="R153:R154"/>
    <mergeCell ref="W153:W154"/>
    <mergeCell ref="N155:N156"/>
    <mergeCell ref="O155:O156"/>
    <mergeCell ref="N153:N154"/>
    <mergeCell ref="O153:O154"/>
    <mergeCell ref="L153:L154"/>
    <mergeCell ref="M153:M154"/>
    <mergeCell ref="Y155:Y156"/>
    <mergeCell ref="Y157:Y158"/>
    <mergeCell ref="Z157:Z158"/>
    <mergeCell ref="R155:R156"/>
    <mergeCell ref="M155:M156"/>
    <mergeCell ref="L155:L156"/>
    <mergeCell ref="K155:K156"/>
    <mergeCell ref="J155:J156"/>
    <mergeCell ref="X155:X156"/>
    <mergeCell ref="X159:X160"/>
    <mergeCell ref="X153:X154"/>
    <mergeCell ref="R159:R160"/>
    <mergeCell ref="Q151:Q152"/>
    <mergeCell ref="Q153:Q154"/>
    <mergeCell ref="Q155:Q156"/>
    <mergeCell ref="Z159:Z160"/>
    <mergeCell ref="Y159:Y160"/>
    <mergeCell ref="W157:W158"/>
    <mergeCell ref="X157:X158"/>
    <mergeCell ref="E153:E154"/>
    <mergeCell ref="A153:A154"/>
    <mergeCell ref="D153:D154"/>
    <mergeCell ref="Y82:Y84"/>
    <mergeCell ref="E151:E152"/>
    <mergeCell ref="J82:J84"/>
    <mergeCell ref="A151:C152"/>
    <mergeCell ref="A82:A84"/>
    <mergeCell ref="Z97:Z99"/>
    <mergeCell ref="Z100:Z102"/>
    <mergeCell ref="F85:F87"/>
    <mergeCell ref="H106:H108"/>
    <mergeCell ref="I106:I108"/>
    <mergeCell ref="I85:I87"/>
    <mergeCell ref="M106:M108"/>
    <mergeCell ref="N106:N108"/>
    <mergeCell ref="O106:O108"/>
    <mergeCell ref="P106:P108"/>
    <mergeCell ref="A155:A156"/>
    <mergeCell ref="Z155:Z156"/>
    <mergeCell ref="Y153:Y154"/>
    <mergeCell ref="Z153:Z154"/>
    <mergeCell ref="P155:P156"/>
    <mergeCell ref="Q129:Q131"/>
    <mergeCell ref="X100:X102"/>
    <mergeCell ref="W103:W105"/>
    <mergeCell ref="Y97:Y99"/>
    <mergeCell ref="X106:X108"/>
    <mergeCell ref="R106:R108"/>
    <mergeCell ref="W97:W99"/>
    <mergeCell ref="X97:X99"/>
    <mergeCell ref="J85:J87"/>
    <mergeCell ref="X94:X96"/>
    <mergeCell ref="X103:X105"/>
    <mergeCell ref="Y103:Y105"/>
    <mergeCell ref="N91:N93"/>
    <mergeCell ref="O110:O112"/>
    <mergeCell ref="J97:J99"/>
    <mergeCell ref="K113:K115"/>
    <mergeCell ref="O103:O105"/>
    <mergeCell ref="K110:K112"/>
    <mergeCell ref="W113:W115"/>
    <mergeCell ref="P88:P90"/>
    <mergeCell ref="O97:O99"/>
    <mergeCell ref="P97:P99"/>
    <mergeCell ref="W88:W90"/>
    <mergeCell ref="W85:W87"/>
    <mergeCell ref="N85:N87"/>
    <mergeCell ref="Y88:Y90"/>
    <mergeCell ref="L110:L112"/>
    <mergeCell ref="P103:P105"/>
    <mergeCell ref="O91:O93"/>
    <mergeCell ref="M94:M96"/>
    <mergeCell ref="N94:N96"/>
    <mergeCell ref="Z151:Z152"/>
    <mergeCell ref="I42:I44"/>
    <mergeCell ref="J42:J44"/>
    <mergeCell ref="L63:L65"/>
    <mergeCell ref="L72:L74"/>
    <mergeCell ref="M72:M74"/>
    <mergeCell ref="N45:N47"/>
    <mergeCell ref="M48:M50"/>
    <mergeCell ref="W125:W127"/>
    <mergeCell ref="Y100:Y102"/>
    <mergeCell ref="Y85:Y87"/>
    <mergeCell ref="Y106:Y108"/>
    <mergeCell ref="I48:I50"/>
    <mergeCell ref="J48:J50"/>
    <mergeCell ref="Z82:Z84"/>
    <mergeCell ref="R82:R84"/>
    <mergeCell ref="Z91:Z93"/>
    <mergeCell ref="R94:R96"/>
    <mergeCell ref="W94:W96"/>
    <mergeCell ref="Z103:Z105"/>
    <mergeCell ref="Q51:Q53"/>
    <mergeCell ref="Z72:Z74"/>
    <mergeCell ref="X72:X74"/>
    <mergeCell ref="N72:N74"/>
    <mergeCell ref="O79:O81"/>
    <mergeCell ref="X76:X78"/>
    <mergeCell ref="X113:X115"/>
    <mergeCell ref="P110:P112"/>
    <mergeCell ref="Q82:Q84"/>
    <mergeCell ref="Q85:Q87"/>
    <mergeCell ref="Q88:Q90"/>
    <mergeCell ref="R103:R105"/>
    <mergeCell ref="Z63:Z65"/>
    <mergeCell ref="Q72:Q74"/>
    <mergeCell ref="Z69:Z71"/>
    <mergeCell ref="Z79:Z81"/>
    <mergeCell ref="Y76:Y78"/>
    <mergeCell ref="W76:W78"/>
    <mergeCell ref="A75:Z75"/>
    <mergeCell ref="I76:I78"/>
    <mergeCell ref="F76:F78"/>
    <mergeCell ref="D79:D81"/>
    <mergeCell ref="W79:W81"/>
    <mergeCell ref="L79:L81"/>
    <mergeCell ref="X82:X84"/>
    <mergeCell ref="W82:W84"/>
    <mergeCell ref="R88:R90"/>
    <mergeCell ref="X88:X90"/>
    <mergeCell ref="Z94:Z96"/>
    <mergeCell ref="I82:I84"/>
    <mergeCell ref="D76:D78"/>
    <mergeCell ref="G76:G78"/>
    <mergeCell ref="P72:P74"/>
    <mergeCell ref="R72:R74"/>
    <mergeCell ref="O72:O74"/>
    <mergeCell ref="D72:D74"/>
    <mergeCell ref="E72:E74"/>
    <mergeCell ref="Y63:Y65"/>
    <mergeCell ref="W63:W65"/>
    <mergeCell ref="Q63:Q65"/>
    <mergeCell ref="P82:P84"/>
    <mergeCell ref="K76:K78"/>
    <mergeCell ref="H66:H68"/>
    <mergeCell ref="F72:F74"/>
    <mergeCell ref="Y72:Y74"/>
    <mergeCell ref="Y79:Y81"/>
    <mergeCell ref="N79:N81"/>
    <mergeCell ref="K72:K74"/>
    <mergeCell ref="E79:E81"/>
    <mergeCell ref="R51:R53"/>
    <mergeCell ref="W51:W53"/>
    <mergeCell ref="X51:X53"/>
    <mergeCell ref="Y51:Y53"/>
    <mergeCell ref="L42:L44"/>
    <mergeCell ref="D63:D65"/>
    <mergeCell ref="O82:O84"/>
    <mergeCell ref="F63:F65"/>
    <mergeCell ref="G63:G65"/>
    <mergeCell ref="D51:D53"/>
    <mergeCell ref="E51:E53"/>
    <mergeCell ref="F51:F53"/>
    <mergeCell ref="G51:G53"/>
    <mergeCell ref="H51:H53"/>
    <mergeCell ref="I51:I53"/>
    <mergeCell ref="J51:J53"/>
    <mergeCell ref="K51:K53"/>
    <mergeCell ref="L51:L53"/>
    <mergeCell ref="M51:M53"/>
    <mergeCell ref="N51:N53"/>
    <mergeCell ref="O51:O53"/>
    <mergeCell ref="R57:R59"/>
    <mergeCell ref="W57:W59"/>
    <mergeCell ref="X57:X59"/>
    <mergeCell ref="Y57:Y59"/>
    <mergeCell ref="O66:O68"/>
    <mergeCell ref="P66:P68"/>
    <mergeCell ref="Z51:Z53"/>
    <mergeCell ref="A51:A53"/>
    <mergeCell ref="O69:O71"/>
    <mergeCell ref="R76:R78"/>
    <mergeCell ref="J66:J68"/>
    <mergeCell ref="A76:A78"/>
    <mergeCell ref="A72:A74"/>
    <mergeCell ref="H76:H78"/>
    <mergeCell ref="H72:H74"/>
    <mergeCell ref="B51:B53"/>
    <mergeCell ref="C51:C53"/>
    <mergeCell ref="M79:M81"/>
    <mergeCell ref="I66:I68"/>
    <mergeCell ref="X79:X81"/>
    <mergeCell ref="X63:X65"/>
    <mergeCell ref="Z76:Z78"/>
    <mergeCell ref="X66:X68"/>
    <mergeCell ref="Y66:Y68"/>
    <mergeCell ref="Z66:Z68"/>
    <mergeCell ref="W69:W71"/>
    <mergeCell ref="X69:X71"/>
    <mergeCell ref="Y69:Y71"/>
    <mergeCell ref="Q79:Q81"/>
    <mergeCell ref="P51:P53"/>
    <mergeCell ref="E63:E65"/>
    <mergeCell ref="P76:P78"/>
    <mergeCell ref="J79:J81"/>
    <mergeCell ref="F79:F81"/>
    <mergeCell ref="G79:G81"/>
    <mergeCell ref="H79:H81"/>
    <mergeCell ref="O63:O65"/>
    <mergeCell ref="O54:O56"/>
    <mergeCell ref="A1:Z1"/>
    <mergeCell ref="L3:L8"/>
    <mergeCell ref="R12:R14"/>
    <mergeCell ref="P12:P14"/>
    <mergeCell ref="O12:O14"/>
    <mergeCell ref="N12:N14"/>
    <mergeCell ref="S2:V3"/>
    <mergeCell ref="W2:Z3"/>
    <mergeCell ref="J4:J8"/>
    <mergeCell ref="M4:M8"/>
    <mergeCell ref="A2:A8"/>
    <mergeCell ref="B2:B8"/>
    <mergeCell ref="C2:C8"/>
    <mergeCell ref="D2:J3"/>
    <mergeCell ref="K2:K8"/>
    <mergeCell ref="A12:A14"/>
    <mergeCell ref="B12:B14"/>
    <mergeCell ref="C12:C14"/>
    <mergeCell ref="G12:G14"/>
    <mergeCell ref="Z12:Z14"/>
    <mergeCell ref="G4:I8"/>
    <mergeCell ref="W5:Z5"/>
    <mergeCell ref="R2:R8"/>
    <mergeCell ref="S7:V7"/>
    <mergeCell ref="Y12:Y14"/>
    <mergeCell ref="W12:W14"/>
    <mergeCell ref="G9:I9"/>
    <mergeCell ref="W7:Z7"/>
    <mergeCell ref="N5:N8"/>
    <mergeCell ref="K12:K14"/>
    <mergeCell ref="M3:Q3"/>
    <mergeCell ref="S4:T4"/>
    <mergeCell ref="L12:L14"/>
    <mergeCell ref="E18:E20"/>
    <mergeCell ref="F18:F20"/>
    <mergeCell ref="W21:W23"/>
    <mergeCell ref="I79:I81"/>
    <mergeCell ref="M82:M84"/>
    <mergeCell ref="W91:W93"/>
    <mergeCell ref="W24:W26"/>
    <mergeCell ref="X24:X26"/>
    <mergeCell ref="W33:W35"/>
    <mergeCell ref="X21:X23"/>
    <mergeCell ref="J76:J78"/>
    <mergeCell ref="J63:J65"/>
    <mergeCell ref="K63:K65"/>
    <mergeCell ref="K33:K35"/>
    <mergeCell ref="L33:L35"/>
    <mergeCell ref="P79:P81"/>
    <mergeCell ref="R79:R81"/>
    <mergeCell ref="O45:O47"/>
    <mergeCell ref="M21:M23"/>
    <mergeCell ref="N21:N23"/>
    <mergeCell ref="J39:J41"/>
    <mergeCell ref="L39:L41"/>
    <mergeCell ref="K48:K50"/>
    <mergeCell ref="K88:K90"/>
    <mergeCell ref="N82:N84"/>
    <mergeCell ref="I72:I74"/>
    <mergeCell ref="P91:P93"/>
    <mergeCell ref="Q91:Q93"/>
    <mergeCell ref="K66:K68"/>
    <mergeCell ref="K27:K28"/>
    <mergeCell ref="J27:J28"/>
    <mergeCell ref="W4:X4"/>
    <mergeCell ref="S5:V5"/>
    <mergeCell ref="F12:F14"/>
    <mergeCell ref="D4:F8"/>
    <mergeCell ref="D9:F9"/>
    <mergeCell ref="D18:D20"/>
    <mergeCell ref="X30:X32"/>
    <mergeCell ref="W30:W32"/>
    <mergeCell ref="G27:G28"/>
    <mergeCell ref="G30:G32"/>
    <mergeCell ref="K82:K84"/>
    <mergeCell ref="L82:L84"/>
    <mergeCell ref="O88:O90"/>
    <mergeCell ref="O85:O87"/>
    <mergeCell ref="W72:W74"/>
    <mergeCell ref="H39:H41"/>
    <mergeCell ref="I45:I47"/>
    <mergeCell ref="E12:E14"/>
    <mergeCell ref="X12:X14"/>
    <mergeCell ref="I12:I14"/>
    <mergeCell ref="D85:D87"/>
    <mergeCell ref="H85:H87"/>
    <mergeCell ref="P15:P17"/>
    <mergeCell ref="R15:R17"/>
    <mergeCell ref="W15:W17"/>
    <mergeCell ref="H12:H14"/>
    <mergeCell ref="J12:J14"/>
    <mergeCell ref="G18:G20"/>
    <mergeCell ref="H18:H20"/>
    <mergeCell ref="H15:H17"/>
    <mergeCell ref="I15:I17"/>
    <mergeCell ref="J15:J17"/>
    <mergeCell ref="X15:X17"/>
    <mergeCell ref="O15:O17"/>
    <mergeCell ref="Z15:Z17"/>
    <mergeCell ref="Y15:Y17"/>
    <mergeCell ref="Y27:Y28"/>
    <mergeCell ref="X27:X28"/>
    <mergeCell ref="Y39:Y41"/>
    <mergeCell ref="R39:R41"/>
    <mergeCell ref="W39:W41"/>
    <mergeCell ref="Z33:Z35"/>
    <mergeCell ref="N48:N50"/>
    <mergeCell ref="O48:O50"/>
    <mergeCell ref="P48:P50"/>
    <mergeCell ref="R48:R50"/>
    <mergeCell ref="W48:W50"/>
    <mergeCell ref="P45:P47"/>
    <mergeCell ref="Z39:Z41"/>
    <mergeCell ref="Y30:Y32"/>
    <mergeCell ref="Z18:Z20"/>
    <mergeCell ref="Z24:Z26"/>
    <mergeCell ref="W27:W28"/>
    <mergeCell ref="N36:N38"/>
    <mergeCell ref="O36:O38"/>
    <mergeCell ref="P36:P38"/>
    <mergeCell ref="R36:R38"/>
    <mergeCell ref="Y18:Y20"/>
    <mergeCell ref="Z21:Z23"/>
    <mergeCell ref="Z27:Z28"/>
    <mergeCell ref="Y36:Y38"/>
    <mergeCell ref="P30:P32"/>
    <mergeCell ref="R30:R32"/>
    <mergeCell ref="Z45:Z47"/>
    <mergeCell ref="A15:A17"/>
    <mergeCell ref="B15:B17"/>
    <mergeCell ref="C15:C17"/>
    <mergeCell ref="D15:D17"/>
    <mergeCell ref="E15:E17"/>
    <mergeCell ref="F15:F17"/>
    <mergeCell ref="G15:G17"/>
    <mergeCell ref="A39:A41"/>
    <mergeCell ref="B39:B41"/>
    <mergeCell ref="C39:C41"/>
    <mergeCell ref="D39:D41"/>
    <mergeCell ref="E39:E41"/>
    <mergeCell ref="A42:A44"/>
    <mergeCell ref="K15:K17"/>
    <mergeCell ref="L15:L17"/>
    <mergeCell ref="M15:M17"/>
    <mergeCell ref="N15:N17"/>
    <mergeCell ref="I18:I20"/>
    <mergeCell ref="J18:J20"/>
    <mergeCell ref="K36:K38"/>
    <mergeCell ref="D24:D26"/>
    <mergeCell ref="I39:I41"/>
    <mergeCell ref="E42:E44"/>
    <mergeCell ref="D30:D32"/>
    <mergeCell ref="E30:E32"/>
    <mergeCell ref="F30:F32"/>
    <mergeCell ref="F24:F26"/>
    <mergeCell ref="H27:H28"/>
    <mergeCell ref="I27:I28"/>
    <mergeCell ref="C18:C20"/>
    <mergeCell ref="C24:C26"/>
    <mergeCell ref="K18:K20"/>
    <mergeCell ref="B24:B26"/>
    <mergeCell ref="A18:A20"/>
    <mergeCell ref="A24:A26"/>
    <mergeCell ref="B18:B20"/>
    <mergeCell ref="D21:D23"/>
    <mergeCell ref="A36:A38"/>
    <mergeCell ref="A63:A65"/>
    <mergeCell ref="A54:A56"/>
    <mergeCell ref="E66:E68"/>
    <mergeCell ref="A61:Z61"/>
    <mergeCell ref="A60:Z60"/>
    <mergeCell ref="A48:A50"/>
    <mergeCell ref="B48:B50"/>
    <mergeCell ref="C48:C50"/>
    <mergeCell ref="D48:D50"/>
    <mergeCell ref="Z36:Z38"/>
    <mergeCell ref="X45:X47"/>
    <mergeCell ref="N39:N41"/>
    <mergeCell ref="O39:O41"/>
    <mergeCell ref="P39:P41"/>
    <mergeCell ref="Z42:Z44"/>
    <mergeCell ref="W18:W20"/>
    <mergeCell ref="X18:X20"/>
    <mergeCell ref="W36:W38"/>
    <mergeCell ref="X39:X41"/>
    <mergeCell ref="X36:X38"/>
    <mergeCell ref="L48:L50"/>
    <mergeCell ref="A62:Z62"/>
    <mergeCell ref="A45:A47"/>
    <mergeCell ref="B57:B59"/>
    <mergeCell ref="C57:C59"/>
    <mergeCell ref="I57:I59"/>
    <mergeCell ref="C97:C99"/>
    <mergeCell ref="N97:N99"/>
    <mergeCell ref="A30:A32"/>
    <mergeCell ref="B30:B32"/>
    <mergeCell ref="B45:B47"/>
    <mergeCell ref="C45:C47"/>
    <mergeCell ref="D45:D47"/>
    <mergeCell ref="E45:E47"/>
    <mergeCell ref="D42:D44"/>
    <mergeCell ref="F66:F68"/>
    <mergeCell ref="G66:G68"/>
    <mergeCell ref="C33:C35"/>
    <mergeCell ref="B33:B35"/>
    <mergeCell ref="D33:D35"/>
    <mergeCell ref="D97:D99"/>
    <mergeCell ref="E97:E99"/>
    <mergeCell ref="F97:F99"/>
    <mergeCell ref="E88:E90"/>
    <mergeCell ref="G82:G84"/>
    <mergeCell ref="G72:G74"/>
    <mergeCell ref="A79:A81"/>
    <mergeCell ref="B72:B74"/>
    <mergeCell ref="C72:C74"/>
    <mergeCell ref="K79:K81"/>
    <mergeCell ref="E36:E38"/>
    <mergeCell ref="F36:F38"/>
    <mergeCell ref="H33:H35"/>
    <mergeCell ref="M33:M35"/>
    <mergeCell ref="B82:B84"/>
    <mergeCell ref="M45:M47"/>
    <mergeCell ref="I30:I32"/>
    <mergeCell ref="J30:J32"/>
    <mergeCell ref="C66:C68"/>
    <mergeCell ref="C79:C81"/>
    <mergeCell ref="C76:C78"/>
    <mergeCell ref="C82:C84"/>
    <mergeCell ref="D82:D84"/>
    <mergeCell ref="E82:E84"/>
    <mergeCell ref="F82:F84"/>
    <mergeCell ref="B79:B81"/>
    <mergeCell ref="B76:B78"/>
    <mergeCell ref="M97:M99"/>
    <mergeCell ref="A85:A87"/>
    <mergeCell ref="B85:B87"/>
    <mergeCell ref="C85:C87"/>
    <mergeCell ref="A103:A105"/>
    <mergeCell ref="I91:I93"/>
    <mergeCell ref="H97:H99"/>
    <mergeCell ref="K85:K87"/>
    <mergeCell ref="L85:L87"/>
    <mergeCell ref="M85:M87"/>
    <mergeCell ref="A94:A96"/>
    <mergeCell ref="B94:B96"/>
    <mergeCell ref="C94:C96"/>
    <mergeCell ref="D94:D96"/>
    <mergeCell ref="E94:E96"/>
    <mergeCell ref="F94:F96"/>
    <mergeCell ref="G94:G96"/>
    <mergeCell ref="H94:H96"/>
    <mergeCell ref="I94:I96"/>
    <mergeCell ref="J94:J96"/>
    <mergeCell ref="K94:K96"/>
    <mergeCell ref="A97:A99"/>
    <mergeCell ref="B97:B99"/>
    <mergeCell ref="N125:N127"/>
    <mergeCell ref="L113:L115"/>
    <mergeCell ref="I116:I118"/>
    <mergeCell ref="J116:J118"/>
    <mergeCell ref="K116:K118"/>
    <mergeCell ref="L106:L108"/>
    <mergeCell ref="K122:K124"/>
    <mergeCell ref="L122:L124"/>
    <mergeCell ref="M122:M124"/>
    <mergeCell ref="N122:N124"/>
    <mergeCell ref="O122:O124"/>
    <mergeCell ref="P122:P124"/>
    <mergeCell ref="N119:N121"/>
    <mergeCell ref="I119:I121"/>
    <mergeCell ref="J119:J121"/>
    <mergeCell ref="K106:K108"/>
    <mergeCell ref="O125:O127"/>
    <mergeCell ref="A109:Z109"/>
    <mergeCell ref="Z113:Z115"/>
    <mergeCell ref="W119:W121"/>
    <mergeCell ref="H119:H121"/>
    <mergeCell ref="P113:P115"/>
    <mergeCell ref="K119:K121"/>
    <mergeCell ref="L119:L121"/>
    <mergeCell ref="J125:J127"/>
    <mergeCell ref="K125:K127"/>
    <mergeCell ref="X119:X121"/>
    <mergeCell ref="Y113:Y115"/>
    <mergeCell ref="Q119:Q121"/>
    <mergeCell ref="A106:A108"/>
    <mergeCell ref="A110:A112"/>
    <mergeCell ref="G116:G118"/>
    <mergeCell ref="O151:O152"/>
    <mergeCell ref="P151:P152"/>
    <mergeCell ref="W116:W118"/>
    <mergeCell ref="Q106:Q108"/>
    <mergeCell ref="Q110:Q112"/>
    <mergeCell ref="Q103:Q105"/>
    <mergeCell ref="R113:R115"/>
    <mergeCell ref="K97:K99"/>
    <mergeCell ref="W135:W137"/>
    <mergeCell ref="O116:O118"/>
    <mergeCell ref="O94:O96"/>
    <mergeCell ref="P94:P96"/>
    <mergeCell ref="Q94:Q96"/>
    <mergeCell ref="M110:M112"/>
    <mergeCell ref="N110:N112"/>
    <mergeCell ref="N113:N115"/>
    <mergeCell ref="L116:L118"/>
    <mergeCell ref="Q100:Q102"/>
    <mergeCell ref="R100:R102"/>
    <mergeCell ref="W100:W102"/>
    <mergeCell ref="Q97:Q99"/>
    <mergeCell ref="R97:R99"/>
    <mergeCell ref="R129:R131"/>
    <mergeCell ref="O113:O115"/>
    <mergeCell ref="W110:W112"/>
    <mergeCell ref="N132:N134"/>
    <mergeCell ref="N129:N131"/>
    <mergeCell ref="R116:R118"/>
    <mergeCell ref="O100:O102"/>
    <mergeCell ref="P100:P102"/>
    <mergeCell ref="Q132:Q134"/>
    <mergeCell ref="R132:R134"/>
    <mergeCell ref="Z85:Z87"/>
    <mergeCell ref="W106:W108"/>
    <mergeCell ref="Z106:Z108"/>
    <mergeCell ref="X85:X87"/>
    <mergeCell ref="Z88:Z90"/>
    <mergeCell ref="P85:P87"/>
    <mergeCell ref="R85:R87"/>
    <mergeCell ref="L88:L90"/>
    <mergeCell ref="E85:E87"/>
    <mergeCell ref="A88:A90"/>
    <mergeCell ref="B88:B90"/>
    <mergeCell ref="C88:C90"/>
    <mergeCell ref="D88:D90"/>
    <mergeCell ref="R110:R112"/>
    <mergeCell ref="G97:G99"/>
    <mergeCell ref="B103:B105"/>
    <mergeCell ref="C103:C105"/>
    <mergeCell ref="A91:A93"/>
    <mergeCell ref="I88:I90"/>
    <mergeCell ref="Y110:Y112"/>
    <mergeCell ref="Z110:Z112"/>
    <mergeCell ref="X110:X112"/>
    <mergeCell ref="J110:J112"/>
    <mergeCell ref="B106:B108"/>
    <mergeCell ref="C106:C108"/>
    <mergeCell ref="D106:D108"/>
    <mergeCell ref="E106:E108"/>
    <mergeCell ref="M88:M90"/>
    <mergeCell ref="J88:J90"/>
    <mergeCell ref="G88:G90"/>
    <mergeCell ref="J106:J108"/>
    <mergeCell ref="L94:L96"/>
  </mergeCells>
  <conditionalFormatting sqref="AA12">
    <cfRule type="cellIs" dxfId="48" priority="278" operator="equal">
      <formula>FALSE</formula>
    </cfRule>
  </conditionalFormatting>
  <conditionalFormatting sqref="AA15">
    <cfRule type="cellIs" dxfId="47" priority="114" operator="equal">
      <formula>FALSE</formula>
    </cfRule>
  </conditionalFormatting>
  <conditionalFormatting sqref="AA18">
    <cfRule type="cellIs" dxfId="46" priority="113" operator="equal">
      <formula>FALSE</formula>
    </cfRule>
  </conditionalFormatting>
  <conditionalFormatting sqref="AA21">
    <cfRule type="cellIs" dxfId="45" priority="112" operator="equal">
      <formula>FALSE</formula>
    </cfRule>
  </conditionalFormatting>
  <conditionalFormatting sqref="AA30">
    <cfRule type="cellIs" dxfId="44" priority="109" operator="equal">
      <formula>FALSE</formula>
    </cfRule>
  </conditionalFormatting>
  <conditionalFormatting sqref="AA27">
    <cfRule type="cellIs" dxfId="43" priority="110" operator="equal">
      <formula>FALSE</formula>
    </cfRule>
  </conditionalFormatting>
  <conditionalFormatting sqref="AA33">
    <cfRule type="cellIs" dxfId="42" priority="108" operator="equal">
      <formula>FALSE</formula>
    </cfRule>
  </conditionalFormatting>
  <conditionalFormatting sqref="AA36">
    <cfRule type="cellIs" dxfId="41" priority="107" operator="equal">
      <formula>FALSE</formula>
    </cfRule>
  </conditionalFormatting>
  <conditionalFormatting sqref="AA72">
    <cfRule type="cellIs" dxfId="40" priority="97" operator="equal">
      <formula>FALSE</formula>
    </cfRule>
  </conditionalFormatting>
  <conditionalFormatting sqref="AA62">
    <cfRule type="cellIs" dxfId="39" priority="101" operator="equal">
      <formula>FALSE</formula>
    </cfRule>
  </conditionalFormatting>
  <conditionalFormatting sqref="AA63">
    <cfRule type="cellIs" dxfId="38" priority="100" operator="equal">
      <formula>FALSE</formula>
    </cfRule>
  </conditionalFormatting>
  <conditionalFormatting sqref="AA76">
    <cfRule type="cellIs" dxfId="37" priority="96" operator="equal">
      <formula>FALSE</formula>
    </cfRule>
  </conditionalFormatting>
  <conditionalFormatting sqref="AA79">
    <cfRule type="cellIs" dxfId="36" priority="95" operator="equal">
      <formula>FALSE</formula>
    </cfRule>
  </conditionalFormatting>
  <conditionalFormatting sqref="AA153">
    <cfRule type="cellIs" dxfId="35" priority="72" operator="equal">
      <formula>FALSE</formula>
    </cfRule>
  </conditionalFormatting>
  <conditionalFormatting sqref="AA155">
    <cfRule type="cellIs" dxfId="34" priority="71" operator="equal">
      <formula>FALSE</formula>
    </cfRule>
  </conditionalFormatting>
  <conditionalFormatting sqref="AA110 AA113 AA116 AA119">
    <cfRule type="cellIs" dxfId="33" priority="39" operator="equal">
      <formula>FALSE</formula>
    </cfRule>
  </conditionalFormatting>
  <conditionalFormatting sqref="AA82 AA85 AA88 AA91">
    <cfRule type="cellIs" dxfId="32" priority="41" operator="equal">
      <formula>FALSE</formula>
    </cfRule>
  </conditionalFormatting>
  <conditionalFormatting sqref="AA94 AA97 AA100 AA103 AA106">
    <cfRule type="cellIs" dxfId="31" priority="40" operator="equal">
      <formula>FALSE</formula>
    </cfRule>
  </conditionalFormatting>
  <conditionalFormatting sqref="AA129 AA132">
    <cfRule type="cellIs" dxfId="30" priority="38" operator="equal">
      <formula>FALSE</formula>
    </cfRule>
  </conditionalFormatting>
  <conditionalFormatting sqref="AA135">
    <cfRule type="cellIs" dxfId="29" priority="37" operator="equal">
      <formula>FALSE</formula>
    </cfRule>
  </conditionalFormatting>
  <conditionalFormatting sqref="AA138">
    <cfRule type="cellIs" dxfId="28" priority="36" operator="equal">
      <formula>FALSE</formula>
    </cfRule>
  </conditionalFormatting>
  <conditionalFormatting sqref="AA57">
    <cfRule type="cellIs" dxfId="27" priority="34" operator="equal">
      <formula>FALSE</formula>
    </cfRule>
  </conditionalFormatting>
  <conditionalFormatting sqref="AA24">
    <cfRule type="cellIs" dxfId="26" priority="33" operator="equal">
      <formula>FALSE</formula>
    </cfRule>
  </conditionalFormatting>
  <conditionalFormatting sqref="AA66">
    <cfRule type="cellIs" dxfId="25" priority="32" operator="equal">
      <formula>FALSE</formula>
    </cfRule>
  </conditionalFormatting>
  <conditionalFormatting sqref="AA122">
    <cfRule type="cellIs" dxfId="24" priority="31" operator="equal">
      <formula>FALSE</formula>
    </cfRule>
  </conditionalFormatting>
  <conditionalFormatting sqref="AA125">
    <cfRule type="cellIs" dxfId="23" priority="30" operator="equal">
      <formula>FALSE</formula>
    </cfRule>
  </conditionalFormatting>
  <conditionalFormatting sqref="AA69">
    <cfRule type="cellIs" dxfId="22" priority="29" operator="equal">
      <formula>FALSE</formula>
    </cfRule>
  </conditionalFormatting>
  <conditionalFormatting sqref="AA194">
    <cfRule type="cellIs" dxfId="21" priority="22" operator="equal">
      <formula>FALSE</formula>
    </cfRule>
  </conditionalFormatting>
  <conditionalFormatting sqref="AA197">
    <cfRule type="cellIs" dxfId="20" priority="21" operator="equal">
      <formula>FALSE</formula>
    </cfRule>
  </conditionalFormatting>
  <conditionalFormatting sqref="AA200">
    <cfRule type="cellIs" dxfId="19" priority="20" operator="equal">
      <formula>FALSE</formula>
    </cfRule>
  </conditionalFormatting>
  <conditionalFormatting sqref="AA206">
    <cfRule type="cellIs" dxfId="18" priority="18" operator="equal">
      <formula>FALSE</formula>
    </cfRule>
  </conditionalFormatting>
  <conditionalFormatting sqref="AA203">
    <cfRule type="cellIs" dxfId="17" priority="19" operator="equal">
      <formula>FALSE</formula>
    </cfRule>
  </conditionalFormatting>
  <conditionalFormatting sqref="AA209">
    <cfRule type="cellIs" dxfId="16" priority="28" operator="equal">
      <formula>FALSE</formula>
    </cfRule>
  </conditionalFormatting>
  <conditionalFormatting sqref="AA182">
    <cfRule type="cellIs" dxfId="15" priority="26" operator="equal">
      <formula>FALSE</formula>
    </cfRule>
  </conditionalFormatting>
  <conditionalFormatting sqref="AA185">
    <cfRule type="cellIs" dxfId="14" priority="25" operator="equal">
      <formula>FALSE</formula>
    </cfRule>
  </conditionalFormatting>
  <conditionalFormatting sqref="AA188">
    <cfRule type="cellIs" dxfId="13" priority="24" operator="equal">
      <formula>FALSE</formula>
    </cfRule>
  </conditionalFormatting>
  <conditionalFormatting sqref="AA191">
    <cfRule type="cellIs" dxfId="12" priority="23" operator="equal">
      <formula>FALSE</formula>
    </cfRule>
  </conditionalFormatting>
  <conditionalFormatting sqref="AA139">
    <cfRule type="cellIs" dxfId="11" priority="16" operator="equal">
      <formula>FALSE</formula>
    </cfRule>
  </conditionalFormatting>
  <conditionalFormatting sqref="AA142">
    <cfRule type="cellIs" dxfId="10" priority="15" operator="equal">
      <formula>FALSE</formula>
    </cfRule>
  </conditionalFormatting>
  <conditionalFormatting sqref="AA145">
    <cfRule type="cellIs" dxfId="9" priority="14" operator="equal">
      <formula>FALSE</formula>
    </cfRule>
  </conditionalFormatting>
  <conditionalFormatting sqref="AA148">
    <cfRule type="cellIs" dxfId="8" priority="13" operator="equal">
      <formula>FALSE</formula>
    </cfRule>
  </conditionalFormatting>
  <conditionalFormatting sqref="AA157">
    <cfRule type="cellIs" dxfId="7" priority="10" operator="equal">
      <formula>FALSE</formula>
    </cfRule>
  </conditionalFormatting>
  <conditionalFormatting sqref="AA39">
    <cfRule type="cellIs" dxfId="6" priority="7" operator="equal">
      <formula>FALSE</formula>
    </cfRule>
  </conditionalFormatting>
  <conditionalFormatting sqref="AA42">
    <cfRule type="cellIs" dxfId="5" priority="6" operator="equal">
      <formula>FALSE</formula>
    </cfRule>
  </conditionalFormatting>
  <conditionalFormatting sqref="AA45">
    <cfRule type="cellIs" dxfId="4" priority="5" operator="equal">
      <formula>FALSE</formula>
    </cfRule>
  </conditionalFormatting>
  <conditionalFormatting sqref="AA48">
    <cfRule type="cellIs" dxfId="3" priority="4" operator="equal">
      <formula>FALSE</formula>
    </cfRule>
  </conditionalFormatting>
  <conditionalFormatting sqref="AA51">
    <cfRule type="cellIs" dxfId="2" priority="3" operator="equal">
      <formula>FALSE</formula>
    </cfRule>
  </conditionalFormatting>
  <conditionalFormatting sqref="AA54">
    <cfRule type="cellIs" dxfId="1" priority="2" operator="equal">
      <formula>FALSE</formula>
    </cfRule>
  </conditionalFormatting>
  <conditionalFormatting sqref="AA179">
    <cfRule type="cellIs" dxfId="0" priority="1" operator="equal">
      <formula>FALSE</formula>
    </cfRule>
  </conditionalFormatting>
  <printOptions horizontalCentered="1"/>
  <pageMargins left="0.39370078740157483" right="0.39370078740157483" top="1.3779527559055118" bottom="0.39370078740157483" header="0.31496062992125984" footer="0.31496062992125984"/>
  <pageSetup paperSize="9" scale="55" fitToHeight="0" orientation="landscape" r:id="rId1"/>
  <rowBreaks count="1" manualBreakCount="1">
    <brk id="53" max="25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topLeftCell="A10" workbookViewId="0">
      <selection activeCell="C21" sqref="C21"/>
    </sheetView>
  </sheetViews>
  <sheetFormatPr defaultColWidth="9.140625" defaultRowHeight="15" x14ac:dyDescent="0.25"/>
  <cols>
    <col min="1" max="1" width="7.7109375" style="63" customWidth="1"/>
    <col min="2" max="2" width="76.42578125" style="63" customWidth="1"/>
    <col min="3" max="3" width="18.42578125" style="63" customWidth="1"/>
    <col min="4" max="4" width="17.85546875" style="63" customWidth="1"/>
    <col min="5" max="5" width="25.85546875" style="63" customWidth="1"/>
    <col min="6" max="6" width="17" style="63" customWidth="1"/>
    <col min="7" max="16384" width="9.140625" style="63"/>
  </cols>
  <sheetData>
    <row r="1" spans="1:6" ht="36" customHeight="1" x14ac:dyDescent="0.25">
      <c r="A1" s="897" t="s">
        <v>142</v>
      </c>
      <c r="B1" s="897"/>
      <c r="C1" s="897"/>
      <c r="D1" s="897"/>
      <c r="E1" s="897"/>
      <c r="F1" s="897"/>
    </row>
    <row r="2" spans="1:6" ht="18.75" customHeight="1" x14ac:dyDescent="0.25">
      <c r="A2" s="898" t="s">
        <v>187</v>
      </c>
      <c r="B2" s="898"/>
      <c r="C2" s="898"/>
      <c r="D2" s="898"/>
      <c r="E2" s="898"/>
      <c r="F2" s="898"/>
    </row>
    <row r="3" spans="1:6" ht="36.75" customHeight="1" x14ac:dyDescent="0.25">
      <c r="A3" s="899" t="s">
        <v>143</v>
      </c>
      <c r="B3" s="899"/>
      <c r="C3" s="899"/>
      <c r="D3" s="899"/>
      <c r="E3" s="899"/>
      <c r="F3" s="899"/>
    </row>
    <row r="4" spans="1:6" ht="37.5" x14ac:dyDescent="0.25">
      <c r="A4" s="74" t="s">
        <v>116</v>
      </c>
      <c r="B4" s="74" t="s">
        <v>117</v>
      </c>
      <c r="C4" s="74" t="s">
        <v>118</v>
      </c>
      <c r="D4" s="74" t="s">
        <v>119</v>
      </c>
      <c r="E4" s="74" t="s">
        <v>120</v>
      </c>
      <c r="F4" s="74" t="s">
        <v>121</v>
      </c>
    </row>
    <row r="5" spans="1:6" s="178" customFormat="1" ht="30.75" customHeight="1" x14ac:dyDescent="0.3">
      <c r="A5" s="74">
        <v>1</v>
      </c>
      <c r="B5" s="75" t="s">
        <v>125</v>
      </c>
      <c r="C5" s="74" t="s">
        <v>144</v>
      </c>
      <c r="D5" s="177"/>
      <c r="E5" s="75" t="s">
        <v>188</v>
      </c>
      <c r="F5" s="177"/>
    </row>
    <row r="6" spans="1:6" s="178" customFormat="1" ht="51" customHeight="1" x14ac:dyDescent="0.3">
      <c r="A6" s="74">
        <f>1+A5</f>
        <v>2</v>
      </c>
      <c r="B6" s="75" t="s">
        <v>189</v>
      </c>
      <c r="C6" s="74" t="s">
        <v>190</v>
      </c>
      <c r="D6" s="177"/>
      <c r="E6" s="75" t="s">
        <v>191</v>
      </c>
      <c r="F6" s="177"/>
    </row>
    <row r="7" spans="1:6" s="178" customFormat="1" ht="39.950000000000003" customHeight="1" x14ac:dyDescent="0.3">
      <c r="A7" s="74">
        <f t="shared" ref="A7:A9" si="0">1+A6</f>
        <v>3</v>
      </c>
      <c r="B7" s="75" t="s">
        <v>192</v>
      </c>
      <c r="C7" s="74" t="s">
        <v>190</v>
      </c>
      <c r="D7" s="177"/>
      <c r="E7" s="75" t="s">
        <v>193</v>
      </c>
      <c r="F7" s="177"/>
    </row>
    <row r="8" spans="1:6" s="178" customFormat="1" ht="39.950000000000003" customHeight="1" x14ac:dyDescent="0.3">
      <c r="A8" s="74">
        <f t="shared" si="0"/>
        <v>4</v>
      </c>
      <c r="B8" s="75" t="s">
        <v>194</v>
      </c>
      <c r="C8" s="74" t="s">
        <v>195</v>
      </c>
      <c r="D8" s="177"/>
      <c r="E8" s="177" t="s">
        <v>196</v>
      </c>
      <c r="F8" s="177"/>
    </row>
    <row r="9" spans="1:6" s="178" customFormat="1" ht="39.950000000000003" customHeight="1" x14ac:dyDescent="0.3">
      <c r="A9" s="74">
        <f t="shared" si="0"/>
        <v>5</v>
      </c>
      <c r="B9" s="75" t="s">
        <v>194</v>
      </c>
      <c r="C9" s="74" t="s">
        <v>195</v>
      </c>
      <c r="D9" s="177"/>
      <c r="E9" s="177" t="s">
        <v>197</v>
      </c>
      <c r="F9" s="177"/>
    </row>
    <row r="10" spans="1:6" s="178" customFormat="1" ht="39.950000000000003" customHeight="1" x14ac:dyDescent="0.3">
      <c r="A10" s="74">
        <v>6</v>
      </c>
      <c r="B10" s="75" t="s">
        <v>194</v>
      </c>
      <c r="C10" s="74" t="s">
        <v>195</v>
      </c>
      <c r="D10" s="177"/>
      <c r="E10" s="177" t="s">
        <v>198</v>
      </c>
      <c r="F10" s="177"/>
    </row>
    <row r="11" spans="1:6" s="178" customFormat="1" ht="39.950000000000003" customHeight="1" x14ac:dyDescent="0.3">
      <c r="A11" s="74">
        <v>7</v>
      </c>
      <c r="B11" s="75" t="s">
        <v>194</v>
      </c>
      <c r="C11" s="74" t="s">
        <v>195</v>
      </c>
      <c r="E11" s="177" t="s">
        <v>199</v>
      </c>
      <c r="F11" s="177"/>
    </row>
    <row r="12" spans="1:6" s="178" customFormat="1" ht="39.950000000000003" customHeight="1" x14ac:dyDescent="0.3">
      <c r="A12" s="74">
        <v>8</v>
      </c>
      <c r="B12" s="75" t="s">
        <v>194</v>
      </c>
      <c r="C12" s="74" t="s">
        <v>195</v>
      </c>
      <c r="D12" s="177"/>
      <c r="E12" s="177" t="s">
        <v>200</v>
      </c>
      <c r="F12" s="177"/>
    </row>
    <row r="13" spans="1:6" s="178" customFormat="1" ht="39.950000000000003" customHeight="1" x14ac:dyDescent="0.3">
      <c r="A13" s="74">
        <v>9</v>
      </c>
      <c r="B13" s="75" t="s">
        <v>194</v>
      </c>
      <c r="C13" s="74" t="s">
        <v>195</v>
      </c>
      <c r="D13" s="177"/>
      <c r="E13" s="177" t="s">
        <v>201</v>
      </c>
      <c r="F13" s="177"/>
    </row>
    <row r="14" spans="1:6" s="178" customFormat="1" ht="39.950000000000003" customHeight="1" x14ac:dyDescent="0.3">
      <c r="A14" s="74">
        <v>10</v>
      </c>
      <c r="B14" s="75" t="s">
        <v>194</v>
      </c>
      <c r="C14" s="74" t="s">
        <v>195</v>
      </c>
      <c r="D14" s="177"/>
      <c r="E14" s="177" t="s">
        <v>202</v>
      </c>
      <c r="F14" s="177"/>
    </row>
    <row r="15" spans="1:6" s="178" customFormat="1" ht="39.950000000000003" customHeight="1" x14ac:dyDescent="0.3">
      <c r="A15" s="74">
        <v>11</v>
      </c>
      <c r="B15" s="75" t="s">
        <v>194</v>
      </c>
      <c r="C15" s="74" t="s">
        <v>195</v>
      </c>
      <c r="D15" s="177"/>
      <c r="E15" s="177" t="s">
        <v>203</v>
      </c>
      <c r="F15" s="177"/>
    </row>
    <row r="16" spans="1:6" s="178" customFormat="1" ht="39.950000000000003" customHeight="1" x14ac:dyDescent="0.3">
      <c r="A16" s="74">
        <v>12</v>
      </c>
      <c r="B16" s="75" t="s">
        <v>204</v>
      </c>
      <c r="C16" s="74" t="s">
        <v>205</v>
      </c>
      <c r="D16" s="177"/>
      <c r="E16" s="177" t="s">
        <v>206</v>
      </c>
      <c r="F16" s="177"/>
    </row>
    <row r="17" spans="1:6" s="178" customFormat="1" ht="39.950000000000003" customHeight="1" x14ac:dyDescent="0.3">
      <c r="A17" s="74">
        <v>13</v>
      </c>
      <c r="B17" s="75" t="s">
        <v>204</v>
      </c>
      <c r="C17" s="74" t="s">
        <v>205</v>
      </c>
      <c r="D17" s="177"/>
      <c r="E17" s="177" t="s">
        <v>207</v>
      </c>
      <c r="F17" s="177"/>
    </row>
    <row r="18" spans="1:6" s="178" customFormat="1" ht="39.950000000000003" customHeight="1" x14ac:dyDescent="0.3">
      <c r="A18" s="74">
        <v>14</v>
      </c>
      <c r="B18" s="75" t="s">
        <v>204</v>
      </c>
      <c r="C18" s="74" t="s">
        <v>208</v>
      </c>
      <c r="D18" s="177"/>
      <c r="E18" s="177" t="s">
        <v>209</v>
      </c>
      <c r="F18" s="177"/>
    </row>
    <row r="19" spans="1:6" s="178" customFormat="1" ht="39.950000000000003" customHeight="1" x14ac:dyDescent="0.3">
      <c r="A19" s="74">
        <v>15</v>
      </c>
      <c r="B19" s="75" t="s">
        <v>204</v>
      </c>
      <c r="C19" s="74" t="s">
        <v>195</v>
      </c>
      <c r="D19" s="177"/>
      <c r="E19" s="177" t="s">
        <v>210</v>
      </c>
      <c r="F19" s="177"/>
    </row>
    <row r="20" spans="1:6" s="178" customFormat="1" ht="38.25" customHeight="1" x14ac:dyDescent="0.3">
      <c r="A20" s="74">
        <v>16</v>
      </c>
      <c r="B20" s="75" t="s">
        <v>204</v>
      </c>
      <c r="C20" s="74" t="s">
        <v>205</v>
      </c>
      <c r="D20" s="177"/>
      <c r="E20" s="177" t="s">
        <v>211</v>
      </c>
      <c r="F20" s="177"/>
    </row>
    <row r="21" spans="1:6" s="178" customFormat="1" ht="90.75" customHeight="1" x14ac:dyDescent="0.3">
      <c r="A21" s="74">
        <v>17</v>
      </c>
      <c r="B21" s="75" t="s">
        <v>212</v>
      </c>
      <c r="C21" s="74" t="s">
        <v>213</v>
      </c>
      <c r="D21" s="177"/>
      <c r="E21" s="75" t="s">
        <v>186</v>
      </c>
      <c r="F21" s="177"/>
    </row>
    <row r="22" spans="1:6" s="178" customFormat="1" ht="56.25" customHeight="1" x14ac:dyDescent="0.3">
      <c r="A22" s="74">
        <v>18</v>
      </c>
      <c r="B22" s="75" t="s">
        <v>212</v>
      </c>
      <c r="C22" s="74" t="s">
        <v>214</v>
      </c>
      <c r="D22" s="177"/>
      <c r="E22" s="177" t="s">
        <v>215</v>
      </c>
      <c r="F22" s="177"/>
    </row>
    <row r="23" spans="1:6" s="178" customFormat="1" ht="39.950000000000003" customHeight="1" x14ac:dyDescent="0.3">
      <c r="A23" s="74">
        <v>19</v>
      </c>
      <c r="B23" s="75" t="s">
        <v>216</v>
      </c>
      <c r="C23" s="74" t="s">
        <v>217</v>
      </c>
      <c r="D23" s="177"/>
      <c r="E23" s="177" t="s">
        <v>218</v>
      </c>
      <c r="F23" s="177"/>
    </row>
    <row r="24" spans="1:6" s="178" customFormat="1" ht="39.950000000000003" customHeight="1" x14ac:dyDescent="0.3">
      <c r="A24" s="74">
        <v>20</v>
      </c>
      <c r="B24" s="75" t="s">
        <v>216</v>
      </c>
      <c r="C24" s="74" t="s">
        <v>219</v>
      </c>
      <c r="D24" s="177"/>
      <c r="E24" s="177" t="s">
        <v>220</v>
      </c>
      <c r="F24" s="177"/>
    </row>
    <row r="25" spans="1:6" s="178" customFormat="1" ht="39.950000000000003" customHeight="1" x14ac:dyDescent="0.3">
      <c r="A25" s="74">
        <v>21</v>
      </c>
      <c r="B25" s="75" t="s">
        <v>221</v>
      </c>
      <c r="C25" s="74" t="s">
        <v>217</v>
      </c>
      <c r="D25" s="177"/>
      <c r="E25" s="177" t="s">
        <v>222</v>
      </c>
      <c r="F25" s="177"/>
    </row>
    <row r="26" spans="1:6" s="178" customFormat="1" ht="39.950000000000003" customHeight="1" x14ac:dyDescent="0.3">
      <c r="A26" s="74">
        <v>22</v>
      </c>
      <c r="B26" s="75" t="s">
        <v>221</v>
      </c>
      <c r="C26" s="74" t="s">
        <v>217</v>
      </c>
      <c r="D26" s="177"/>
      <c r="E26" s="177" t="s">
        <v>223</v>
      </c>
      <c r="F26" s="177"/>
    </row>
    <row r="27" spans="1:6" s="178" customFormat="1" ht="39.950000000000003" customHeight="1" x14ac:dyDescent="0.3">
      <c r="A27" s="74">
        <v>23</v>
      </c>
      <c r="B27" s="75" t="s">
        <v>122</v>
      </c>
      <c r="C27" s="74" t="s">
        <v>144</v>
      </c>
      <c r="D27" s="177"/>
      <c r="E27" s="177" t="s">
        <v>145</v>
      </c>
      <c r="F27" s="177"/>
    </row>
    <row r="28" spans="1:6" s="178" customFormat="1" ht="39.950000000000003" customHeight="1" x14ac:dyDescent="0.3">
      <c r="A28" s="74">
        <v>24</v>
      </c>
      <c r="B28" s="75" t="s">
        <v>123</v>
      </c>
      <c r="C28" s="74" t="s">
        <v>144</v>
      </c>
      <c r="D28" s="177"/>
      <c r="E28" s="177" t="s">
        <v>224</v>
      </c>
      <c r="F28" s="177"/>
    </row>
    <row r="29" spans="1:6" s="178" customFormat="1" ht="39.950000000000003" customHeight="1" x14ac:dyDescent="0.3">
      <c r="A29" s="74">
        <v>25</v>
      </c>
      <c r="B29" s="75" t="s">
        <v>124</v>
      </c>
      <c r="C29" s="74" t="s">
        <v>144</v>
      </c>
      <c r="D29" s="177"/>
      <c r="E29" s="177" t="s">
        <v>146</v>
      </c>
      <c r="F29" s="177"/>
    </row>
    <row r="30" spans="1:6" s="178" customFormat="1" ht="39.950000000000003" customHeight="1" x14ac:dyDescent="0.3">
      <c r="A30" s="74">
        <v>26</v>
      </c>
      <c r="B30" s="75" t="s">
        <v>126</v>
      </c>
      <c r="C30" s="74" t="s">
        <v>144</v>
      </c>
      <c r="D30" s="177"/>
      <c r="E30" s="177" t="s">
        <v>147</v>
      </c>
      <c r="F30" s="177"/>
    </row>
  </sheetData>
  <mergeCells count="3">
    <mergeCell ref="A1:F1"/>
    <mergeCell ref="A2:F2"/>
    <mergeCell ref="A3:F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activeCell="A6" sqref="A6"/>
    </sheetView>
  </sheetViews>
  <sheetFormatPr defaultRowHeight="15" x14ac:dyDescent="0.25"/>
  <cols>
    <col min="1" max="1" width="27" customWidth="1"/>
    <col min="2" max="2" width="13.42578125" customWidth="1"/>
    <col min="3" max="3" width="42" customWidth="1"/>
    <col min="4" max="4" width="52.7109375" customWidth="1"/>
    <col min="5" max="5" width="14.28515625" customWidth="1"/>
  </cols>
  <sheetData>
    <row r="1" spans="1:5" ht="18.75" x14ac:dyDescent="0.25">
      <c r="A1" s="900" t="s">
        <v>127</v>
      </c>
      <c r="B1" s="900"/>
      <c r="C1" s="900"/>
      <c r="D1" s="900"/>
      <c r="E1" s="900"/>
    </row>
    <row r="2" spans="1:5" ht="18.75" x14ac:dyDescent="0.25">
      <c r="A2" s="900" t="s">
        <v>128</v>
      </c>
      <c r="B2" s="900"/>
      <c r="C2" s="900"/>
      <c r="D2" s="900"/>
      <c r="E2" s="900"/>
    </row>
    <row r="3" spans="1:5" ht="18.75" x14ac:dyDescent="0.25">
      <c r="A3" s="900" t="s">
        <v>129</v>
      </c>
      <c r="B3" s="900"/>
      <c r="C3" s="900"/>
      <c r="D3" s="900"/>
      <c r="E3" s="900"/>
    </row>
    <row r="4" spans="1:5" ht="15.75" thickBot="1" x14ac:dyDescent="0.3"/>
    <row r="5" spans="1:5" ht="48" thickBot="1" x14ac:dyDescent="0.3">
      <c r="A5" s="64" t="s">
        <v>130</v>
      </c>
      <c r="B5" s="65" t="s">
        <v>131</v>
      </c>
      <c r="C5" s="65" t="s">
        <v>132</v>
      </c>
      <c r="D5" s="65" t="s">
        <v>133</v>
      </c>
      <c r="E5" s="65" t="s">
        <v>134</v>
      </c>
    </row>
    <row r="6" spans="1:5" ht="16.5" thickBot="1" x14ac:dyDescent="0.3">
      <c r="A6" s="66" t="s">
        <v>109</v>
      </c>
      <c r="B6" s="67">
        <v>3</v>
      </c>
      <c r="C6" s="68"/>
      <c r="D6" s="68"/>
      <c r="E6" s="70" t="s">
        <v>136</v>
      </c>
    </row>
    <row r="7" spans="1:5" ht="79.5" thickBot="1" x14ac:dyDescent="0.3">
      <c r="A7" s="66" t="s">
        <v>96</v>
      </c>
      <c r="B7" s="67">
        <v>2</v>
      </c>
      <c r="C7" s="69"/>
      <c r="D7" s="69"/>
      <c r="E7" s="70"/>
    </row>
    <row r="8" spans="1:5" ht="63.75" thickBot="1" x14ac:dyDescent="0.3">
      <c r="A8" s="66" t="s">
        <v>135</v>
      </c>
      <c r="B8" s="67">
        <v>2</v>
      </c>
      <c r="C8" s="68"/>
      <c r="D8" s="68"/>
      <c r="E8" s="70"/>
    </row>
    <row r="9" spans="1:5" x14ac:dyDescent="0.25">
      <c r="A9" s="909"/>
      <c r="B9" s="903"/>
      <c r="C9" s="901"/>
      <c r="D9" s="901"/>
      <c r="E9" s="905"/>
    </row>
    <row r="10" spans="1:5" ht="15.75" thickBot="1" x14ac:dyDescent="0.3">
      <c r="A10" s="911"/>
      <c r="B10" s="904"/>
      <c r="C10" s="902"/>
      <c r="D10" s="902"/>
      <c r="E10" s="906"/>
    </row>
    <row r="11" spans="1:5" x14ac:dyDescent="0.25">
      <c r="A11" s="909"/>
      <c r="B11" s="903"/>
      <c r="C11" s="909"/>
      <c r="D11" s="901"/>
      <c r="E11" s="905"/>
    </row>
    <row r="12" spans="1:5" ht="15.75" thickBot="1" x14ac:dyDescent="0.3">
      <c r="A12" s="911"/>
      <c r="B12" s="904"/>
      <c r="C12" s="911"/>
      <c r="D12" s="902"/>
      <c r="E12" s="906"/>
    </row>
    <row r="13" spans="1:5" ht="16.5" thickBot="1" x14ac:dyDescent="0.3">
      <c r="A13" s="66"/>
      <c r="B13" s="67"/>
      <c r="C13" s="68"/>
      <c r="D13" s="69"/>
      <c r="E13" s="70"/>
    </row>
    <row r="14" spans="1:5" ht="16.5" thickBot="1" x14ac:dyDescent="0.3">
      <c r="A14" s="66"/>
      <c r="B14" s="67"/>
      <c r="C14" s="69"/>
      <c r="D14" s="69"/>
      <c r="E14" s="70"/>
    </row>
    <row r="15" spans="1:5" ht="16.5" thickBot="1" x14ac:dyDescent="0.3">
      <c r="A15" s="66"/>
      <c r="B15" s="67"/>
      <c r="C15" s="69"/>
      <c r="D15" s="69"/>
      <c r="E15" s="70"/>
    </row>
    <row r="16" spans="1:5" ht="16.5" thickBot="1" x14ac:dyDescent="0.3">
      <c r="A16" s="66"/>
      <c r="B16" s="67"/>
      <c r="C16" s="69"/>
      <c r="D16" s="69"/>
      <c r="E16" s="70"/>
    </row>
    <row r="17" spans="1:5" ht="16.5" thickBot="1" x14ac:dyDescent="0.3">
      <c r="A17" s="66"/>
      <c r="B17" s="67"/>
      <c r="C17" s="71"/>
      <c r="D17" s="69"/>
      <c r="E17" s="70"/>
    </row>
    <row r="18" spans="1:5" ht="16.5" thickBot="1" x14ac:dyDescent="0.3">
      <c r="A18" s="66"/>
      <c r="B18" s="67"/>
      <c r="C18" s="69"/>
      <c r="D18" s="69"/>
      <c r="E18" s="70"/>
    </row>
    <row r="19" spans="1:5" ht="15.75" x14ac:dyDescent="0.25">
      <c r="A19" s="72"/>
      <c r="B19" s="903"/>
      <c r="C19" s="901"/>
      <c r="D19" s="901"/>
      <c r="E19" s="905"/>
    </row>
    <row r="20" spans="1:5" ht="16.5" thickBot="1" x14ac:dyDescent="0.3">
      <c r="A20" s="66"/>
      <c r="B20" s="904"/>
      <c r="C20" s="902"/>
      <c r="D20" s="902"/>
      <c r="E20" s="906"/>
    </row>
    <row r="21" spans="1:5" ht="16.5" thickBot="1" x14ac:dyDescent="0.3">
      <c r="A21" s="73"/>
      <c r="B21" s="67"/>
      <c r="C21" s="69"/>
      <c r="D21" s="69"/>
      <c r="E21" s="70"/>
    </row>
    <row r="22" spans="1:5" ht="16.5" thickBot="1" x14ac:dyDescent="0.3">
      <c r="A22" s="73"/>
      <c r="B22" s="67"/>
      <c r="C22" s="69"/>
      <c r="D22" s="69"/>
      <c r="E22" s="70"/>
    </row>
    <row r="23" spans="1:5" x14ac:dyDescent="0.25">
      <c r="A23" s="901"/>
      <c r="B23" s="903"/>
      <c r="C23" s="901"/>
      <c r="D23" s="901"/>
      <c r="E23" s="905"/>
    </row>
    <row r="24" spans="1:5" ht="15.75" thickBot="1" x14ac:dyDescent="0.3">
      <c r="A24" s="902"/>
      <c r="B24" s="904"/>
      <c r="C24" s="902"/>
      <c r="D24" s="902"/>
      <c r="E24" s="906"/>
    </row>
    <row r="25" spans="1:5" ht="16.5" thickBot="1" x14ac:dyDescent="0.3">
      <c r="A25" s="73"/>
      <c r="B25" s="67"/>
      <c r="C25" s="69"/>
      <c r="D25" s="69"/>
      <c r="E25" s="70"/>
    </row>
    <row r="26" spans="1:5" ht="16.5" thickBot="1" x14ac:dyDescent="0.3">
      <c r="A26" s="73"/>
      <c r="B26" s="67"/>
      <c r="C26" s="69"/>
      <c r="D26" s="69"/>
      <c r="E26" s="70"/>
    </row>
    <row r="27" spans="1:5" ht="16.5" thickBot="1" x14ac:dyDescent="0.3">
      <c r="A27" s="73"/>
      <c r="B27" s="67"/>
      <c r="C27" s="71"/>
      <c r="D27" s="69"/>
      <c r="E27" s="70"/>
    </row>
    <row r="28" spans="1:5" ht="16.5" thickBot="1" x14ac:dyDescent="0.3">
      <c r="A28" s="73"/>
      <c r="B28" s="67"/>
      <c r="C28" s="68"/>
      <c r="D28" s="68"/>
      <c r="E28" s="70"/>
    </row>
    <row r="29" spans="1:5" ht="16.5" thickBot="1" x14ac:dyDescent="0.3">
      <c r="A29" s="73"/>
      <c r="B29" s="67"/>
      <c r="C29" s="68"/>
      <c r="D29" s="68"/>
      <c r="E29" s="70"/>
    </row>
    <row r="30" spans="1:5" x14ac:dyDescent="0.25">
      <c r="A30" s="901"/>
      <c r="B30" s="903"/>
      <c r="C30" s="909"/>
      <c r="D30" s="909"/>
      <c r="E30" s="905"/>
    </row>
    <row r="31" spans="1:5" x14ac:dyDescent="0.25">
      <c r="A31" s="907"/>
      <c r="B31" s="908"/>
      <c r="C31" s="910"/>
      <c r="D31" s="910"/>
      <c r="E31" s="912"/>
    </row>
    <row r="32" spans="1:5" ht="15.75" thickBot="1" x14ac:dyDescent="0.3">
      <c r="A32" s="902"/>
      <c r="B32" s="904"/>
      <c r="C32" s="911"/>
      <c r="D32" s="911"/>
      <c r="E32" s="906"/>
    </row>
    <row r="33" spans="1:5" x14ac:dyDescent="0.25">
      <c r="A33" s="901"/>
      <c r="B33" s="903"/>
      <c r="C33" s="909"/>
      <c r="D33" s="909"/>
      <c r="E33" s="905"/>
    </row>
    <row r="34" spans="1:5" ht="15.75" thickBot="1" x14ac:dyDescent="0.3">
      <c r="A34" s="902"/>
      <c r="B34" s="904"/>
      <c r="C34" s="911"/>
      <c r="D34" s="911"/>
      <c r="E34" s="906"/>
    </row>
    <row r="35" spans="1:5" ht="16.5" thickBot="1" x14ac:dyDescent="0.3">
      <c r="A35" s="73"/>
      <c r="B35" s="67"/>
      <c r="C35" s="68"/>
      <c r="D35" s="68"/>
      <c r="E35" s="70"/>
    </row>
    <row r="36" spans="1:5" ht="16.5" thickBot="1" x14ac:dyDescent="0.3">
      <c r="A36" s="73"/>
      <c r="B36" s="67"/>
      <c r="C36" s="68"/>
      <c r="D36" s="68"/>
      <c r="E36" s="70"/>
    </row>
    <row r="37" spans="1:5" x14ac:dyDescent="0.25">
      <c r="A37" s="901"/>
      <c r="B37" s="903"/>
      <c r="C37" s="901"/>
      <c r="D37" s="901"/>
      <c r="E37" s="905"/>
    </row>
    <row r="38" spans="1:5" ht="15.75" thickBot="1" x14ac:dyDescent="0.3">
      <c r="A38" s="902"/>
      <c r="B38" s="904"/>
      <c r="C38" s="902"/>
      <c r="D38" s="902"/>
      <c r="E38" s="906"/>
    </row>
    <row r="39" spans="1:5" ht="16.5" thickBot="1" x14ac:dyDescent="0.3">
      <c r="A39" s="73"/>
      <c r="B39" s="67"/>
      <c r="C39" s="69"/>
      <c r="D39" s="69"/>
      <c r="E39" s="70"/>
    </row>
    <row r="40" spans="1:5" ht="16.5" thickBot="1" x14ac:dyDescent="0.3">
      <c r="A40" s="66"/>
      <c r="B40" s="67"/>
      <c r="C40" s="69"/>
      <c r="D40" s="69"/>
      <c r="E40" s="70"/>
    </row>
    <row r="41" spans="1:5" ht="16.5" thickBot="1" x14ac:dyDescent="0.3">
      <c r="A41" s="73"/>
      <c r="B41" s="67"/>
      <c r="C41" s="68"/>
      <c r="D41" s="68"/>
      <c r="E41" s="70"/>
    </row>
    <row r="42" spans="1:5" ht="16.5" thickBot="1" x14ac:dyDescent="0.3">
      <c r="A42" s="73"/>
      <c r="B42" s="67"/>
      <c r="C42" s="69"/>
      <c r="D42" s="69"/>
      <c r="E42" s="70"/>
    </row>
    <row r="43" spans="1:5" ht="16.5" thickBot="1" x14ac:dyDescent="0.3">
      <c r="A43" s="73"/>
      <c r="B43" s="67"/>
      <c r="C43" s="68"/>
      <c r="D43" s="68"/>
      <c r="E43" s="70"/>
    </row>
    <row r="44" spans="1:5" x14ac:dyDescent="0.25">
      <c r="A44" s="901"/>
      <c r="B44" s="903"/>
      <c r="C44" s="901"/>
      <c r="D44" s="909"/>
      <c r="E44" s="905"/>
    </row>
    <row r="45" spans="1:5" ht="15.75" thickBot="1" x14ac:dyDescent="0.3">
      <c r="A45" s="902"/>
      <c r="B45" s="904"/>
      <c r="C45" s="902"/>
      <c r="D45" s="911"/>
      <c r="E45" s="906"/>
    </row>
    <row r="46" spans="1:5" ht="16.5" thickBot="1" x14ac:dyDescent="0.3">
      <c r="A46" s="73"/>
      <c r="B46" s="67"/>
      <c r="C46" s="69"/>
      <c r="D46" s="69"/>
      <c r="E46" s="70"/>
    </row>
    <row r="47" spans="1:5" ht="16.5" thickBot="1" x14ac:dyDescent="0.3">
      <c r="A47" s="73"/>
      <c r="B47" s="67"/>
      <c r="C47" s="69"/>
      <c r="D47" s="69"/>
      <c r="E47" s="70"/>
    </row>
    <row r="48" spans="1:5" ht="16.5" thickBot="1" x14ac:dyDescent="0.3">
      <c r="A48" s="73"/>
      <c r="B48" s="67"/>
      <c r="C48" s="69"/>
      <c r="D48" s="69"/>
      <c r="E48" s="70"/>
    </row>
    <row r="49" spans="1:5" ht="16.5" thickBot="1" x14ac:dyDescent="0.3">
      <c r="A49" s="73"/>
      <c r="B49" s="67"/>
      <c r="C49" s="69"/>
      <c r="D49" s="69"/>
      <c r="E49" s="70"/>
    </row>
  </sheetData>
  <mergeCells count="42">
    <mergeCell ref="A11:A12"/>
    <mergeCell ref="B11:B12"/>
    <mergeCell ref="C11:C12"/>
    <mergeCell ref="D11:D12"/>
    <mergeCell ref="E11:E12"/>
    <mergeCell ref="A9:A10"/>
    <mergeCell ref="B9:B10"/>
    <mergeCell ref="C9:C10"/>
    <mergeCell ref="D9:D10"/>
    <mergeCell ref="E9:E10"/>
    <mergeCell ref="A23:A24"/>
    <mergeCell ref="B23:B24"/>
    <mergeCell ref="C23:C24"/>
    <mergeCell ref="D23:D24"/>
    <mergeCell ref="E23:E24"/>
    <mergeCell ref="D33:D34"/>
    <mergeCell ref="E33:E34"/>
    <mergeCell ref="B19:B20"/>
    <mergeCell ref="C19:C20"/>
    <mergeCell ref="D19:D20"/>
    <mergeCell ref="E19:E20"/>
    <mergeCell ref="A44:A45"/>
    <mergeCell ref="B44:B45"/>
    <mergeCell ref="C44:C45"/>
    <mergeCell ref="D44:D45"/>
    <mergeCell ref="E44:E45"/>
    <mergeCell ref="A1:E1"/>
    <mergeCell ref="A2:E2"/>
    <mergeCell ref="A3:E3"/>
    <mergeCell ref="A37:A38"/>
    <mergeCell ref="B37:B38"/>
    <mergeCell ref="C37:C38"/>
    <mergeCell ref="D37:D38"/>
    <mergeCell ref="E37:E38"/>
    <mergeCell ref="A30:A32"/>
    <mergeCell ref="B30:B32"/>
    <mergeCell ref="C30:C32"/>
    <mergeCell ref="D30:D32"/>
    <mergeCell ref="E30:E32"/>
    <mergeCell ref="A33:A34"/>
    <mergeCell ref="B33:B34"/>
    <mergeCell ref="C33:C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5</vt:i4>
      </vt:variant>
      <vt:variant>
        <vt:lpstr>Іменовані діапазони</vt:lpstr>
      </vt:variant>
      <vt:variant>
        <vt:i4>3</vt:i4>
      </vt:variant>
    </vt:vector>
  </HeadingPairs>
  <TitlesOfParts>
    <vt:vector size="8" baseType="lpstr">
      <vt:lpstr>Тітул</vt:lpstr>
      <vt:lpstr>Графік навчального процесу</vt:lpstr>
      <vt:lpstr>2026</vt:lpstr>
      <vt:lpstr>Аркуш погодження</vt:lpstr>
      <vt:lpstr>Лист2</vt:lpstr>
      <vt:lpstr>'2026'!Область_друку</vt:lpstr>
      <vt:lpstr>'Графік навчального процесу'!Область_друку</vt:lpstr>
      <vt:lpstr>Тітул!Область_друку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2026-07-01T07:29:42Z</dcterms:modified>
</cp:coreProperties>
</file>