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БУДУР\ОСВІТА\НАБІР 2026\НА САЙТ НАВЧАЛЬНІ ПЛАНИ ННІЛЗ\"/>
    </mc:Choice>
  </mc:AlternateContent>
  <bookViews>
    <workbookView xWindow="-120" yWindow="-120" windowWidth="29040" windowHeight="15840" activeTab="1"/>
  </bookViews>
  <sheets>
    <sheet name="Тітул ЕРРАО" sheetId="1" r:id="rId1"/>
    <sheet name="Тітул БПВПОСЗ" sheetId="2" r:id="rId2"/>
    <sheet name="Графік навчального процесу" sheetId="3" r:id="rId3"/>
    <sheet name="2026  БП " sheetId="5" r:id="rId4"/>
    <sheet name="2026  ЕРРАО" sheetId="4" r:id="rId5"/>
    <sheet name="Аркуш погодження" sheetId="6" r:id="rId6"/>
  </sheets>
  <definedNames>
    <definedName name="_xlnm.Print_Area" localSheetId="3">'2026  БП '!$A$1:$AJ$300</definedName>
    <definedName name="_xlnm.Print_Area" localSheetId="4">'2026  ЕРРАО'!$A$2:$AJ$293</definedName>
    <definedName name="_xlnm.Print_Area" localSheetId="2">'Графік навчального процесу'!$A$1:$BB$26</definedName>
    <definedName name="_xlnm.Print_Area" localSheetId="1">'Тітул БПВПОСЗ'!$A$1:$AV$28</definedName>
    <definedName name="_xlnm.Print_Area" localSheetId="0">'Тітул ЕРРАО'!$A$1:$AV$28</definedName>
  </definedNames>
  <calcPr calcId="162913"/>
</workbook>
</file>

<file path=xl/calcChain.xml><?xml version="1.0" encoding="utf-8"?>
<calcChain xmlns="http://schemas.openxmlformats.org/spreadsheetml/2006/main">
  <c r="AL297" i="5" l="1"/>
  <c r="AM297" i="5"/>
  <c r="AN297" i="5"/>
  <c r="AO297" i="5"/>
  <c r="AP297" i="5"/>
  <c r="AQ297" i="5"/>
  <c r="AR297" i="5"/>
  <c r="AD297" i="5"/>
  <c r="AE297" i="5"/>
  <c r="AF297" i="5"/>
  <c r="AG297" i="5"/>
  <c r="AH297" i="5"/>
  <c r="AI297" i="5"/>
  <c r="AJ297" i="5"/>
  <c r="AC297" i="5"/>
  <c r="AC158" i="4" l="1"/>
  <c r="AD158" i="4"/>
  <c r="AE158" i="4"/>
  <c r="AF158" i="4"/>
  <c r="AG158" i="4"/>
  <c r="AH158" i="4"/>
  <c r="AH207" i="4" s="1"/>
  <c r="AP207" i="4" s="1"/>
  <c r="AI158" i="4"/>
  <c r="AJ158" i="4"/>
  <c r="V207" i="4"/>
  <c r="W207" i="4"/>
  <c r="X207" i="4"/>
  <c r="Y207" i="4"/>
  <c r="Z207" i="4"/>
  <c r="AA207" i="4"/>
  <c r="AB207" i="4"/>
  <c r="V208" i="4"/>
  <c r="W208" i="4"/>
  <c r="X208" i="4"/>
  <c r="Y208" i="4"/>
  <c r="Z208" i="4"/>
  <c r="AA208" i="4"/>
  <c r="AB208" i="4"/>
  <c r="V66" i="4"/>
  <c r="W66" i="4"/>
  <c r="X66" i="4"/>
  <c r="Y66" i="4"/>
  <c r="Z66" i="4"/>
  <c r="AA66" i="4"/>
  <c r="AB66" i="4"/>
  <c r="V67" i="4"/>
  <c r="W67" i="4"/>
  <c r="X67" i="4"/>
  <c r="Y67" i="4"/>
  <c r="Z67" i="4"/>
  <c r="AA67" i="4"/>
  <c r="AB67" i="4"/>
  <c r="U67" i="4"/>
  <c r="U66" i="4"/>
  <c r="V67" i="5"/>
  <c r="W67" i="5"/>
  <c r="X67" i="5"/>
  <c r="Y67" i="5"/>
  <c r="Z67" i="5"/>
  <c r="AA67" i="5"/>
  <c r="AB67" i="5"/>
  <c r="V68" i="5"/>
  <c r="W68" i="5"/>
  <c r="X68" i="5"/>
  <c r="Y68" i="5"/>
  <c r="Z68" i="5"/>
  <c r="AA68" i="5"/>
  <c r="AB68" i="5"/>
  <c r="U68" i="5"/>
  <c r="U67" i="5"/>
  <c r="AD210" i="5"/>
  <c r="AE210" i="5"/>
  <c r="AF210" i="5"/>
  <c r="AG210" i="5"/>
  <c r="AH210" i="5"/>
  <c r="AI210" i="5"/>
  <c r="AJ210" i="5"/>
  <c r="V210" i="5"/>
  <c r="W210" i="5"/>
  <c r="X210" i="5"/>
  <c r="Y210" i="5"/>
  <c r="Z210" i="5"/>
  <c r="AA210" i="5"/>
  <c r="AB210" i="5"/>
  <c r="V211" i="5"/>
  <c r="W211" i="5"/>
  <c r="X211" i="5"/>
  <c r="Y211" i="5"/>
  <c r="Z211" i="5"/>
  <c r="AP210" i="5" s="1"/>
  <c r="AA211" i="5"/>
  <c r="AB211" i="5"/>
  <c r="P216" i="5"/>
  <c r="Q216" i="5"/>
  <c r="R216" i="5"/>
  <c r="S216" i="5"/>
  <c r="P210" i="5"/>
  <c r="Q210" i="5"/>
  <c r="R210" i="5"/>
  <c r="S210" i="5"/>
  <c r="N207" i="4"/>
  <c r="O207" i="4"/>
  <c r="O209" i="4" s="1"/>
  <c r="O215" i="4" s="1"/>
  <c r="P207" i="4"/>
  <c r="Q207" i="4"/>
  <c r="Q209" i="4" s="1"/>
  <c r="Q215" i="4" s="1"/>
  <c r="R207" i="4"/>
  <c r="S207" i="4"/>
  <c r="T207" i="4"/>
  <c r="N209" i="4"/>
  <c r="N215" i="4" s="1"/>
  <c r="P209" i="4"/>
  <c r="R209" i="4"/>
  <c r="R215" i="4" s="1"/>
  <c r="S209" i="4"/>
  <c r="S215" i="4" s="1"/>
  <c r="T209" i="4"/>
  <c r="P215" i="4"/>
  <c r="T215" i="4"/>
  <c r="M215" i="4"/>
  <c r="M209" i="4"/>
  <c r="AR213" i="4" l="1"/>
  <c r="AQ213" i="4"/>
  <c r="AP213" i="4"/>
  <c r="AO213" i="4"/>
  <c r="AN213" i="4"/>
  <c r="AM213" i="4"/>
  <c r="AL213" i="4"/>
  <c r="AK213" i="4"/>
  <c r="AJ167" i="5"/>
  <c r="N211" i="4"/>
  <c r="AD213" i="4"/>
  <c r="AE213" i="4"/>
  <c r="AF213" i="4"/>
  <c r="AG213" i="4"/>
  <c r="AH213" i="4"/>
  <c r="AI213" i="4"/>
  <c r="AJ213" i="4"/>
  <c r="AC213" i="4"/>
  <c r="V213" i="4"/>
  <c r="W213" i="4"/>
  <c r="X213" i="4"/>
  <c r="Y213" i="4"/>
  <c r="Z213" i="4"/>
  <c r="AA213" i="4"/>
  <c r="AB213" i="4"/>
  <c r="V214" i="4"/>
  <c r="W214" i="4"/>
  <c r="X214" i="4"/>
  <c r="Y214" i="4"/>
  <c r="Z214" i="4"/>
  <c r="AA214" i="4"/>
  <c r="AB214" i="4"/>
  <c r="U214" i="4"/>
  <c r="U213" i="4"/>
  <c r="AC207" i="4"/>
  <c r="AK207" i="4" s="1"/>
  <c r="AK198" i="5"/>
  <c r="AK195" i="5"/>
  <c r="AK192" i="5"/>
  <c r="AK189" i="5"/>
  <c r="AK186" i="5"/>
  <c r="AK183" i="5"/>
  <c r="AK180" i="5"/>
  <c r="AK177" i="5"/>
  <c r="AK174" i="5"/>
  <c r="AK171" i="5"/>
  <c r="AK167" i="5"/>
  <c r="V216" i="5"/>
  <c r="W216" i="5"/>
  <c r="X216" i="5"/>
  <c r="Y216" i="5"/>
  <c r="Z216" i="5"/>
  <c r="AA216" i="5"/>
  <c r="AB216" i="5"/>
  <c r="V217" i="5"/>
  <c r="W217" i="5"/>
  <c r="X217" i="5"/>
  <c r="Y217" i="5"/>
  <c r="Z217" i="5"/>
  <c r="AA217" i="5"/>
  <c r="AB217" i="5"/>
  <c r="U217" i="5"/>
  <c r="U216" i="5"/>
  <c r="U211" i="5"/>
  <c r="U210" i="5"/>
  <c r="AC171" i="5"/>
  <c r="AD171" i="5"/>
  <c r="AE171" i="5"/>
  <c r="AF171" i="5"/>
  <c r="AG171" i="5"/>
  <c r="AH171" i="5"/>
  <c r="AI171" i="5"/>
  <c r="AJ171" i="5"/>
  <c r="AC174" i="5"/>
  <c r="AD174" i="5"/>
  <c r="AE174" i="5"/>
  <c r="AF174" i="5"/>
  <c r="AG174" i="5"/>
  <c r="AH174" i="5"/>
  <c r="AI174" i="5"/>
  <c r="AJ174" i="5"/>
  <c r="AC177" i="5"/>
  <c r="AD177" i="5"/>
  <c r="AE177" i="5"/>
  <c r="AF177" i="5"/>
  <c r="AG177" i="5"/>
  <c r="AH177" i="5"/>
  <c r="AI177" i="5"/>
  <c r="AJ177" i="5"/>
  <c r="O171" i="5"/>
  <c r="T171" i="5"/>
  <c r="O174" i="5"/>
  <c r="T174" i="5"/>
  <c r="O177" i="5"/>
  <c r="T177" i="5"/>
  <c r="O180" i="5"/>
  <c r="T180" i="5"/>
  <c r="AC180" i="5"/>
  <c r="AD180" i="5"/>
  <c r="AE180" i="5"/>
  <c r="AF180" i="5"/>
  <c r="AG180" i="5"/>
  <c r="AH180" i="5"/>
  <c r="AI180" i="5"/>
  <c r="AJ180" i="5"/>
  <c r="O183" i="5"/>
  <c r="T183" i="5"/>
  <c r="AC183" i="5"/>
  <c r="AD183" i="5"/>
  <c r="AE183" i="5"/>
  <c r="AF183" i="5"/>
  <c r="AG183" i="5"/>
  <c r="AH183" i="5"/>
  <c r="AI183" i="5"/>
  <c r="AJ183" i="5"/>
  <c r="O186" i="5"/>
  <c r="T186" i="5"/>
  <c r="AC186" i="5"/>
  <c r="AD186" i="5"/>
  <c r="AE186" i="5"/>
  <c r="AF186" i="5"/>
  <c r="AG186" i="5"/>
  <c r="AH186" i="5"/>
  <c r="AI186" i="5"/>
  <c r="AJ186" i="5"/>
  <c r="O189" i="5"/>
  <c r="T189" i="5"/>
  <c r="AC189" i="5"/>
  <c r="AD189" i="5"/>
  <c r="AE189" i="5"/>
  <c r="AF189" i="5"/>
  <c r="AG189" i="5"/>
  <c r="AH189" i="5"/>
  <c r="AI189" i="5"/>
  <c r="AJ189" i="5"/>
  <c r="O192" i="5"/>
  <c r="T192" i="5"/>
  <c r="AC192" i="5"/>
  <c r="AD192" i="5"/>
  <c r="AE192" i="5"/>
  <c r="AF192" i="5"/>
  <c r="AG192" i="5"/>
  <c r="AH192" i="5"/>
  <c r="AI192" i="5"/>
  <c r="AJ192" i="5"/>
  <c r="O195" i="5"/>
  <c r="T195" i="5"/>
  <c r="AC195" i="5"/>
  <c r="AD195" i="5"/>
  <c r="AE195" i="5"/>
  <c r="AF195" i="5"/>
  <c r="AG195" i="5"/>
  <c r="AH195" i="5"/>
  <c r="AI195" i="5"/>
  <c r="AJ195" i="5"/>
  <c r="O198" i="5"/>
  <c r="T198" i="5"/>
  <c r="AC198" i="5"/>
  <c r="AD198" i="5"/>
  <c r="AE198" i="5"/>
  <c r="AF198" i="5"/>
  <c r="AG198" i="5"/>
  <c r="AH198" i="5"/>
  <c r="AI198" i="5"/>
  <c r="AJ198" i="5"/>
  <c r="U208" i="4"/>
  <c r="U207" i="4"/>
  <c r="N213" i="4"/>
  <c r="O213" i="4"/>
  <c r="P213" i="4"/>
  <c r="Q213" i="4"/>
  <c r="R213" i="4"/>
  <c r="S213" i="4"/>
  <c r="T213" i="4"/>
  <c r="O168" i="4"/>
  <c r="N168" i="4" s="1"/>
  <c r="M168" i="4" s="1"/>
  <c r="M213" i="4" s="1"/>
  <c r="X206" i="4"/>
  <c r="Z200" i="4"/>
  <c r="AB197" i="4"/>
  <c r="Z197" i="4"/>
  <c r="AK201" i="4"/>
  <c r="AK198" i="4"/>
  <c r="AK195" i="4"/>
  <c r="AK192" i="4"/>
  <c r="AK189" i="4"/>
  <c r="AK186" i="4"/>
  <c r="AK183" i="4"/>
  <c r="AK180" i="4"/>
  <c r="AK177" i="4"/>
  <c r="AK174" i="4"/>
  <c r="AK171" i="4"/>
  <c r="AK168" i="4"/>
  <c r="AK158" i="4"/>
  <c r="AK155" i="4"/>
  <c r="AK152" i="4"/>
  <c r="O189" i="4"/>
  <c r="T189" i="4"/>
  <c r="O195" i="4"/>
  <c r="T195" i="4"/>
  <c r="AC195" i="4"/>
  <c r="AD195" i="4"/>
  <c r="AE195" i="4"/>
  <c r="AF195" i="4"/>
  <c r="AG195" i="4"/>
  <c r="AH195" i="4"/>
  <c r="AI195" i="4"/>
  <c r="AJ195" i="4"/>
  <c r="O198" i="4"/>
  <c r="T198" i="4"/>
  <c r="N198" i="4" s="1"/>
  <c r="M198" i="4" s="1"/>
  <c r="AC198" i="4"/>
  <c r="AD198" i="4"/>
  <c r="AE198" i="4"/>
  <c r="AF198" i="4"/>
  <c r="AG198" i="4"/>
  <c r="AH198" i="4"/>
  <c r="AI198" i="4"/>
  <c r="AJ198" i="4"/>
  <c r="O186" i="4"/>
  <c r="T186" i="4"/>
  <c r="AC186" i="4"/>
  <c r="AD186" i="4"/>
  <c r="AE186" i="4"/>
  <c r="AF186" i="4"/>
  <c r="AG186" i="4"/>
  <c r="AH186" i="4"/>
  <c r="AI186" i="4"/>
  <c r="AJ186" i="4"/>
  <c r="O180" i="4"/>
  <c r="T180" i="4"/>
  <c r="AC180" i="4"/>
  <c r="AD180" i="4"/>
  <c r="AE180" i="4"/>
  <c r="AF180" i="4"/>
  <c r="AG180" i="4"/>
  <c r="AH180" i="4"/>
  <c r="AI180" i="4"/>
  <c r="AJ180" i="4"/>
  <c r="O183" i="4"/>
  <c r="T183" i="4"/>
  <c r="AC183" i="4"/>
  <c r="AD183" i="4"/>
  <c r="AE183" i="4"/>
  <c r="AF183" i="4"/>
  <c r="AG183" i="4"/>
  <c r="AH183" i="4"/>
  <c r="AI183" i="4"/>
  <c r="AJ183" i="4"/>
  <c r="O177" i="4"/>
  <c r="T177" i="4"/>
  <c r="AC177" i="4"/>
  <c r="AD177" i="4"/>
  <c r="AE177" i="4"/>
  <c r="AF177" i="4"/>
  <c r="AG177" i="4"/>
  <c r="AH177" i="4"/>
  <c r="AI177" i="4"/>
  <c r="AJ177" i="4"/>
  <c r="O192" i="4"/>
  <c r="T192" i="4"/>
  <c r="AC192" i="4"/>
  <c r="AD192" i="4"/>
  <c r="AE192" i="4"/>
  <c r="AF192" i="4"/>
  <c r="AG192" i="4"/>
  <c r="AH192" i="4"/>
  <c r="AI192" i="4"/>
  <c r="AJ192" i="4"/>
  <c r="O174" i="4"/>
  <c r="T174" i="4"/>
  <c r="AC174" i="4"/>
  <c r="AD174" i="4"/>
  <c r="AE174" i="4"/>
  <c r="AF174" i="4"/>
  <c r="AG174" i="4"/>
  <c r="AH174" i="4"/>
  <c r="AI174" i="4"/>
  <c r="AJ174" i="4"/>
  <c r="AC189" i="4"/>
  <c r="AD189" i="4"/>
  <c r="AE189" i="4"/>
  <c r="AF189" i="4"/>
  <c r="AG189" i="4"/>
  <c r="AH189" i="4"/>
  <c r="AI189" i="4"/>
  <c r="AJ189" i="4"/>
  <c r="O171" i="4"/>
  <c r="T171" i="4"/>
  <c r="AC171" i="4"/>
  <c r="AD171" i="4"/>
  <c r="AE171" i="4"/>
  <c r="AF171" i="4"/>
  <c r="AG171" i="4"/>
  <c r="AH171" i="4"/>
  <c r="AI171" i="4"/>
  <c r="AJ171" i="4"/>
  <c r="T168" i="4"/>
  <c r="AC168" i="4"/>
  <c r="AD168" i="4"/>
  <c r="AE168" i="4"/>
  <c r="AF168" i="4"/>
  <c r="AG168" i="4"/>
  <c r="AH168" i="4"/>
  <c r="AI168" i="4"/>
  <c r="AJ168" i="4"/>
  <c r="O201" i="4"/>
  <c r="T201" i="4"/>
  <c r="AC201" i="4"/>
  <c r="AD201" i="4"/>
  <c r="AE201" i="4"/>
  <c r="AF201" i="4"/>
  <c r="AG201" i="4"/>
  <c r="AH201" i="4"/>
  <c r="AI201" i="4"/>
  <c r="AJ201" i="4"/>
  <c r="N192" i="5" l="1"/>
  <c r="M192" i="5" s="1"/>
  <c r="N189" i="5"/>
  <c r="M189" i="5" s="1"/>
  <c r="N183" i="5"/>
  <c r="M183" i="5" s="1"/>
  <c r="N198" i="5"/>
  <c r="M198" i="5" s="1"/>
  <c r="N186" i="5"/>
  <c r="M186" i="5" s="1"/>
  <c r="N180" i="5"/>
  <c r="M180" i="5" s="1"/>
  <c r="N195" i="5"/>
  <c r="M195" i="5" s="1"/>
  <c r="N174" i="5"/>
  <c r="M174" i="5" s="1"/>
  <c r="N177" i="5"/>
  <c r="M177" i="5" s="1"/>
  <c r="N171" i="5"/>
  <c r="N189" i="4"/>
  <c r="M189" i="4" s="1"/>
  <c r="N177" i="4"/>
  <c r="M177" i="4" s="1"/>
  <c r="N192" i="4"/>
  <c r="M192" i="4" s="1"/>
  <c r="N183" i="4"/>
  <c r="M183" i="4" s="1"/>
  <c r="N186" i="4"/>
  <c r="M186" i="4" s="1"/>
  <c r="N195" i="4"/>
  <c r="M195" i="4" s="1"/>
  <c r="N201" i="4"/>
  <c r="M201" i="4" s="1"/>
  <c r="N171" i="4"/>
  <c r="M171" i="4" s="1"/>
  <c r="N174" i="4"/>
  <c r="M174" i="4" s="1"/>
  <c r="N180" i="4"/>
  <c r="M180" i="4" s="1"/>
  <c r="AK291" i="5"/>
  <c r="AK288" i="5"/>
  <c r="AK161" i="5"/>
  <c r="AK158" i="5"/>
  <c r="AK155" i="5"/>
  <c r="AK61" i="5"/>
  <c r="M171" i="5" l="1"/>
  <c r="AB298" i="5"/>
  <c r="AA298" i="5"/>
  <c r="Z298" i="5"/>
  <c r="Y298" i="5"/>
  <c r="X298" i="5"/>
  <c r="W298" i="5"/>
  <c r="V298" i="5"/>
  <c r="U298" i="5"/>
  <c r="AB297" i="5"/>
  <c r="AA297" i="5"/>
  <c r="Z297" i="5"/>
  <c r="Y297" i="5"/>
  <c r="X297" i="5"/>
  <c r="W297" i="5"/>
  <c r="V297" i="5"/>
  <c r="U297" i="5"/>
  <c r="T297" i="5"/>
  <c r="S297" i="5"/>
  <c r="R297" i="5"/>
  <c r="Q297" i="5"/>
  <c r="P297" i="5"/>
  <c r="AK294" i="5"/>
  <c r="AJ294" i="5"/>
  <c r="AI294" i="5"/>
  <c r="AH294" i="5"/>
  <c r="AG294" i="5"/>
  <c r="AF294" i="5"/>
  <c r="AE294" i="5"/>
  <c r="AD294" i="5"/>
  <c r="AC294" i="5"/>
  <c r="O294" i="5"/>
  <c r="N294" i="5" s="1"/>
  <c r="M294" i="5" s="1"/>
  <c r="AJ291" i="5"/>
  <c r="AI291" i="5"/>
  <c r="AH291" i="5"/>
  <c r="AG291" i="5"/>
  <c r="AF291" i="5"/>
  <c r="AE291" i="5"/>
  <c r="AD291" i="5"/>
  <c r="AC291" i="5"/>
  <c r="O291" i="5"/>
  <c r="N291" i="5" s="1"/>
  <c r="M291" i="5" s="1"/>
  <c r="AJ288" i="5"/>
  <c r="AI288" i="5"/>
  <c r="AH288" i="5"/>
  <c r="AG288" i="5"/>
  <c r="AF288" i="5"/>
  <c r="AE288" i="5"/>
  <c r="AD288" i="5"/>
  <c r="AC288" i="5"/>
  <c r="O288" i="5"/>
  <c r="N288" i="5" s="1"/>
  <c r="M288" i="5" s="1"/>
  <c r="AK285" i="5"/>
  <c r="AJ285" i="5"/>
  <c r="AI285" i="5"/>
  <c r="AH285" i="5"/>
  <c r="AG285" i="5"/>
  <c r="AF285" i="5"/>
  <c r="AE285" i="5"/>
  <c r="AD285" i="5"/>
  <c r="AC285" i="5"/>
  <c r="O285" i="5"/>
  <c r="N285" i="5" s="1"/>
  <c r="M285" i="5" s="1"/>
  <c r="AK282" i="5"/>
  <c r="AJ282" i="5"/>
  <c r="AI282" i="5"/>
  <c r="AH282" i="5"/>
  <c r="AG282" i="5"/>
  <c r="AF282" i="5"/>
  <c r="AE282" i="5"/>
  <c r="AD282" i="5"/>
  <c r="AC282" i="5"/>
  <c r="O282" i="5"/>
  <c r="N282" i="5" s="1"/>
  <c r="M282" i="5" s="1"/>
  <c r="A282" i="5"/>
  <c r="A285" i="5" s="1"/>
  <c r="A288" i="5" s="1"/>
  <c r="A291" i="5" s="1"/>
  <c r="AB280" i="5"/>
  <c r="AA280" i="5"/>
  <c r="Z280" i="5"/>
  <c r="Y280" i="5"/>
  <c r="X280" i="5"/>
  <c r="W280" i="5"/>
  <c r="V280" i="5"/>
  <c r="U280" i="5"/>
  <c r="AB279" i="5"/>
  <c r="AA279" i="5"/>
  <c r="Z279" i="5"/>
  <c r="Y279" i="5"/>
  <c r="X279" i="5"/>
  <c r="W279" i="5"/>
  <c r="V279" i="5"/>
  <c r="U279" i="5"/>
  <c r="S279" i="5"/>
  <c r="R279" i="5"/>
  <c r="Q279" i="5"/>
  <c r="P279" i="5"/>
  <c r="AK276" i="5"/>
  <c r="AJ276" i="5"/>
  <c r="AJ279" i="5" s="1"/>
  <c r="AI276" i="5"/>
  <c r="AI279" i="5" s="1"/>
  <c r="AH276" i="5"/>
  <c r="AH279" i="5" s="1"/>
  <c r="AG276" i="5"/>
  <c r="AG279" i="5" s="1"/>
  <c r="AF276" i="5"/>
  <c r="AF279" i="5" s="1"/>
  <c r="AE276" i="5"/>
  <c r="AE279" i="5" s="1"/>
  <c r="AD276" i="5"/>
  <c r="AD279" i="5" s="1"/>
  <c r="AC276" i="5"/>
  <c r="AC279" i="5" s="1"/>
  <c r="T276" i="5"/>
  <c r="T279" i="5" s="1"/>
  <c r="O276" i="5"/>
  <c r="AB274" i="5"/>
  <c r="AA274" i="5"/>
  <c r="Z274" i="5"/>
  <c r="Y274" i="5"/>
  <c r="X274" i="5"/>
  <c r="W274" i="5"/>
  <c r="V274" i="5"/>
  <c r="U274" i="5"/>
  <c r="AB273" i="5"/>
  <c r="AA273" i="5"/>
  <c r="Z273" i="5"/>
  <c r="Y273" i="5"/>
  <c r="X273" i="5"/>
  <c r="W273" i="5"/>
  <c r="V273" i="5"/>
  <c r="U273" i="5"/>
  <c r="S273" i="5"/>
  <c r="R273" i="5"/>
  <c r="Q273" i="5"/>
  <c r="P273" i="5"/>
  <c r="AK270" i="5"/>
  <c r="AJ270" i="5"/>
  <c r="AJ273" i="5" s="1"/>
  <c r="AI270" i="5"/>
  <c r="AI273" i="5" s="1"/>
  <c r="AH270" i="5"/>
  <c r="AH273" i="5" s="1"/>
  <c r="AG270" i="5"/>
  <c r="AG273" i="5" s="1"/>
  <c r="AF270" i="5"/>
  <c r="AF273" i="5" s="1"/>
  <c r="AE270" i="5"/>
  <c r="AE273" i="5" s="1"/>
  <c r="AD270" i="5"/>
  <c r="AD273" i="5" s="1"/>
  <c r="AC270" i="5"/>
  <c r="AC273" i="5" s="1"/>
  <c r="T270" i="5"/>
  <c r="T273" i="5" s="1"/>
  <c r="O270" i="5"/>
  <c r="AB268" i="5"/>
  <c r="AA268" i="5"/>
  <c r="Z268" i="5"/>
  <c r="Y268" i="5"/>
  <c r="X268" i="5"/>
  <c r="W268" i="5"/>
  <c r="V268" i="5"/>
  <c r="U268" i="5"/>
  <c r="AB267" i="5"/>
  <c r="AA267" i="5"/>
  <c r="Z267" i="5"/>
  <c r="Y267" i="5"/>
  <c r="X267" i="5"/>
  <c r="W267" i="5"/>
  <c r="V267" i="5"/>
  <c r="U267" i="5"/>
  <c r="S267" i="5"/>
  <c r="R267" i="5"/>
  <c r="Q267" i="5"/>
  <c r="P267" i="5"/>
  <c r="AK264" i="5"/>
  <c r="AJ264" i="5"/>
  <c r="AI264" i="5"/>
  <c r="AH264" i="5"/>
  <c r="AG264" i="5"/>
  <c r="AF264" i="5"/>
  <c r="AE264" i="5"/>
  <c r="AD264" i="5"/>
  <c r="AC264" i="5"/>
  <c r="T264" i="5"/>
  <c r="O264" i="5"/>
  <c r="AK261" i="5"/>
  <c r="AJ261" i="5"/>
  <c r="AI261" i="5"/>
  <c r="AH261" i="5"/>
  <c r="AG261" i="5"/>
  <c r="AF261" i="5"/>
  <c r="AE261" i="5"/>
  <c r="AD261" i="5"/>
  <c r="AC261" i="5"/>
  <c r="T261" i="5"/>
  <c r="O261" i="5"/>
  <c r="AK258" i="5"/>
  <c r="AJ258" i="5"/>
  <c r="AI258" i="5"/>
  <c r="AH258" i="5"/>
  <c r="AG258" i="5"/>
  <c r="AF258" i="5"/>
  <c r="AE258" i="5"/>
  <c r="AD258" i="5"/>
  <c r="AC258" i="5"/>
  <c r="T258" i="5"/>
  <c r="O258" i="5"/>
  <c r="AK255" i="5"/>
  <c r="AJ255" i="5"/>
  <c r="AI255" i="5"/>
  <c r="AH255" i="5"/>
  <c r="AG255" i="5"/>
  <c r="AF255" i="5"/>
  <c r="AE255" i="5"/>
  <c r="AD255" i="5"/>
  <c r="AC255" i="5"/>
  <c r="T255" i="5"/>
  <c r="O255" i="5"/>
  <c r="AK252" i="5"/>
  <c r="AJ252" i="5"/>
  <c r="AI252" i="5"/>
  <c r="AH252" i="5"/>
  <c r="AG252" i="5"/>
  <c r="AF252" i="5"/>
  <c r="AE252" i="5"/>
  <c r="AD252" i="5"/>
  <c r="AC252" i="5"/>
  <c r="T252" i="5"/>
  <c r="O252" i="5"/>
  <c r="AK249" i="5"/>
  <c r="AJ249" i="5"/>
  <c r="AI249" i="5"/>
  <c r="AH249" i="5"/>
  <c r="AG249" i="5"/>
  <c r="AF249" i="5"/>
  <c r="AE249" i="5"/>
  <c r="AD249" i="5"/>
  <c r="AC249" i="5"/>
  <c r="T249" i="5"/>
  <c r="O249" i="5"/>
  <c r="AK246" i="5"/>
  <c r="AJ246" i="5"/>
  <c r="AI246" i="5"/>
  <c r="AH246" i="5"/>
  <c r="AG246" i="5"/>
  <c r="AF246" i="5"/>
  <c r="AE246" i="5"/>
  <c r="AD246" i="5"/>
  <c r="AC246" i="5"/>
  <c r="T246" i="5"/>
  <c r="O246" i="5"/>
  <c r="AB244" i="5"/>
  <c r="AA244" i="5"/>
  <c r="Z244" i="5"/>
  <c r="Y244" i="5"/>
  <c r="X244" i="5"/>
  <c r="W244" i="5"/>
  <c r="V244" i="5"/>
  <c r="U244" i="5"/>
  <c r="AB243" i="5"/>
  <c r="AA243" i="5"/>
  <c r="Z243" i="5"/>
  <c r="Y243" i="5"/>
  <c r="X243" i="5"/>
  <c r="W243" i="5"/>
  <c r="V243" i="5"/>
  <c r="U243" i="5"/>
  <c r="S243" i="5"/>
  <c r="R243" i="5"/>
  <c r="Q243" i="5"/>
  <c r="P243" i="5"/>
  <c r="AK240" i="5"/>
  <c r="AJ240" i="5"/>
  <c r="AI240" i="5"/>
  <c r="AH240" i="5"/>
  <c r="AG240" i="5"/>
  <c r="AF240" i="5"/>
  <c r="AE240" i="5"/>
  <c r="AD240" i="5"/>
  <c r="AC240" i="5"/>
  <c r="T240" i="5"/>
  <c r="O240" i="5"/>
  <c r="A240" i="5"/>
  <c r="A246" i="5" s="1"/>
  <c r="A249" i="5" s="1"/>
  <c r="A252" i="5" s="1"/>
  <c r="A255" i="5" s="1"/>
  <c r="A258" i="5" s="1"/>
  <c r="A261" i="5" s="1"/>
  <c r="A264" i="5" s="1"/>
  <c r="AK237" i="5"/>
  <c r="AJ237" i="5"/>
  <c r="AI237" i="5"/>
  <c r="AI243" i="5" s="1"/>
  <c r="AH237" i="5"/>
  <c r="AH243" i="5" s="1"/>
  <c r="AG237" i="5"/>
  <c r="AG243" i="5" s="1"/>
  <c r="AF237" i="5"/>
  <c r="AE237" i="5"/>
  <c r="AE243" i="5" s="1"/>
  <c r="AD237" i="5"/>
  <c r="AD243" i="5" s="1"/>
  <c r="AC237" i="5"/>
  <c r="AC243" i="5" s="1"/>
  <c r="T237" i="5"/>
  <c r="O237" i="5"/>
  <c r="O243" i="5" s="1"/>
  <c r="AK297" i="5" l="1"/>
  <c r="N237" i="5"/>
  <c r="S299" i="5"/>
  <c r="X299" i="5"/>
  <c r="AB299" i="5"/>
  <c r="N249" i="5"/>
  <c r="M249" i="5" s="1"/>
  <c r="N261" i="5"/>
  <c r="M261" i="5" s="1"/>
  <c r="V300" i="5"/>
  <c r="Z300" i="5"/>
  <c r="N255" i="5"/>
  <c r="M255" i="5" s="1"/>
  <c r="N270" i="5"/>
  <c r="M270" i="5" s="1"/>
  <c r="M273" i="5" s="1"/>
  <c r="AJ267" i="5"/>
  <c r="T267" i="5"/>
  <c r="AF267" i="5"/>
  <c r="AP273" i="5"/>
  <c r="AM279" i="5"/>
  <c r="AQ279" i="5"/>
  <c r="AD267" i="5"/>
  <c r="AL267" i="5" s="1"/>
  <c r="AH267" i="5"/>
  <c r="R299" i="5"/>
  <c r="O297" i="5"/>
  <c r="AO279" i="5"/>
  <c r="N240" i="5"/>
  <c r="M240" i="5" s="1"/>
  <c r="P299" i="5"/>
  <c r="U299" i="5"/>
  <c r="Y299" i="5"/>
  <c r="AC267" i="5"/>
  <c r="AG267" i="5"/>
  <c r="AO267" i="5" s="1"/>
  <c r="N276" i="5"/>
  <c r="M276" i="5" s="1"/>
  <c r="M279" i="5" s="1"/>
  <c r="AK279" i="5"/>
  <c r="AL279" i="5"/>
  <c r="AP279" i="5"/>
  <c r="AL273" i="5"/>
  <c r="AJ243" i="5"/>
  <c r="X300" i="5"/>
  <c r="AK267" i="5"/>
  <c r="W300" i="5"/>
  <c r="AA300" i="5"/>
  <c r="AN273" i="5"/>
  <c r="M297" i="5"/>
  <c r="T243" i="5"/>
  <c r="T299" i="5" s="1"/>
  <c r="AF243" i="5"/>
  <c r="Q299" i="5"/>
  <c r="AB300" i="5"/>
  <c r="W299" i="5"/>
  <c r="AA299" i="5"/>
  <c r="U300" i="5"/>
  <c r="Y300" i="5"/>
  <c r="N246" i="5"/>
  <c r="M246" i="5" s="1"/>
  <c r="AE267" i="5"/>
  <c r="AE299" i="5" s="1"/>
  <c r="AM299" i="5" s="1"/>
  <c r="AI267" i="5"/>
  <c r="N252" i="5"/>
  <c r="M252" i="5" s="1"/>
  <c r="N258" i="5"/>
  <c r="M258" i="5" s="1"/>
  <c r="N264" i="5"/>
  <c r="M264" i="5" s="1"/>
  <c r="V299" i="5"/>
  <c r="Z299" i="5"/>
  <c r="AK273" i="5"/>
  <c r="AN267" i="5"/>
  <c r="AM273" i="5"/>
  <c r="AQ273" i="5"/>
  <c r="AL243" i="5"/>
  <c r="AP243" i="5"/>
  <c r="AO273" i="5"/>
  <c r="AN279" i="5"/>
  <c r="AQ243" i="5"/>
  <c r="O267" i="5"/>
  <c r="O273" i="5"/>
  <c r="O279" i="5"/>
  <c r="AK243" i="5"/>
  <c r="AO243" i="5"/>
  <c r="AM243" i="5"/>
  <c r="N297" i="5"/>
  <c r="M237" i="5"/>
  <c r="N273" i="5" l="1"/>
  <c r="AJ299" i="5"/>
  <c r="AR299" i="5" s="1"/>
  <c r="N279" i="5"/>
  <c r="AF299" i="5"/>
  <c r="AN299" i="5" s="1"/>
  <c r="AG299" i="5"/>
  <c r="AO299" i="5" s="1"/>
  <c r="AD299" i="5"/>
  <c r="AL299" i="5" s="1"/>
  <c r="AH299" i="5"/>
  <c r="AP299" i="5" s="1"/>
  <c r="N267" i="5"/>
  <c r="AI299" i="5"/>
  <c r="AQ299" i="5" s="1"/>
  <c r="AN243" i="5"/>
  <c r="M267" i="5"/>
  <c r="AM267" i="5"/>
  <c r="AC299" i="5"/>
  <c r="AK299" i="5" s="1"/>
  <c r="AP267" i="5"/>
  <c r="O299" i="5"/>
  <c r="M243" i="5"/>
  <c r="AQ267" i="5"/>
  <c r="N243" i="5"/>
  <c r="AJ161" i="5"/>
  <c r="AI161" i="5"/>
  <c r="AH161" i="5"/>
  <c r="AG161" i="5"/>
  <c r="AF161" i="5"/>
  <c r="AE161" i="5"/>
  <c r="AD161" i="5"/>
  <c r="AC161" i="5"/>
  <c r="O161" i="5"/>
  <c r="N161" i="5" s="1"/>
  <c r="M161" i="5" s="1"/>
  <c r="A161" i="5"/>
  <c r="O158" i="4"/>
  <c r="N158" i="4" s="1"/>
  <c r="M158" i="4" s="1"/>
  <c r="A158" i="4"/>
  <c r="A161" i="4" s="1"/>
  <c r="AJ155" i="4"/>
  <c r="AI155" i="4"/>
  <c r="AH155" i="4"/>
  <c r="AG155" i="4"/>
  <c r="AF155" i="4"/>
  <c r="AE155" i="4"/>
  <c r="AD155" i="4"/>
  <c r="AC155" i="4"/>
  <c r="T155" i="4"/>
  <c r="O155" i="4"/>
  <c r="AJ152" i="4"/>
  <c r="AI152" i="4"/>
  <c r="AH152" i="4"/>
  <c r="AG152" i="4"/>
  <c r="AF152" i="4"/>
  <c r="AE152" i="4"/>
  <c r="AD152" i="4"/>
  <c r="AC152" i="4"/>
  <c r="T152" i="4"/>
  <c r="O152" i="4"/>
  <c r="AK149" i="4"/>
  <c r="AJ149" i="4"/>
  <c r="AI149" i="4"/>
  <c r="AH149" i="4"/>
  <c r="AG149" i="4"/>
  <c r="AF149" i="4"/>
  <c r="AE149" i="4"/>
  <c r="AD149" i="4"/>
  <c r="AC149" i="4"/>
  <c r="T149" i="4"/>
  <c r="O149" i="4"/>
  <c r="N149" i="4" s="1"/>
  <c r="M149" i="4" s="1"/>
  <c r="AK164" i="4"/>
  <c r="AJ164" i="4"/>
  <c r="AI164" i="4"/>
  <c r="AH164" i="4"/>
  <c r="AG164" i="4"/>
  <c r="AF164" i="4"/>
  <c r="AE164" i="4"/>
  <c r="AD164" i="4"/>
  <c r="AC164" i="4"/>
  <c r="T164" i="4"/>
  <c r="O164" i="4"/>
  <c r="AJ284" i="4"/>
  <c r="AI284" i="4"/>
  <c r="AH284" i="4"/>
  <c r="AG284" i="4"/>
  <c r="AF284" i="4"/>
  <c r="AE284" i="4"/>
  <c r="AD284" i="4"/>
  <c r="AC284" i="4"/>
  <c r="O284" i="4"/>
  <c r="N284" i="4" s="1"/>
  <c r="M284" i="4" s="1"/>
  <c r="AI167" i="5"/>
  <c r="AK39" i="4"/>
  <c r="AJ39" i="4"/>
  <c r="AI39" i="4"/>
  <c r="AH39" i="4"/>
  <c r="AG39" i="4"/>
  <c r="AF39" i="4"/>
  <c r="AE39" i="4"/>
  <c r="AD39" i="4"/>
  <c r="AC39" i="4"/>
  <c r="T39" i="4"/>
  <c r="O39" i="4"/>
  <c r="N39" i="4" s="1"/>
  <c r="M39" i="4" s="1"/>
  <c r="O167" i="5"/>
  <c r="N167" i="5" s="1"/>
  <c r="M167" i="5" s="1"/>
  <c r="AH167" i="5"/>
  <c r="AG167" i="5"/>
  <c r="AF167" i="5"/>
  <c r="AE167" i="5"/>
  <c r="AD167" i="5"/>
  <c r="AC167" i="5"/>
  <c r="AK54" i="4"/>
  <c r="AJ54" i="4"/>
  <c r="AI54" i="4"/>
  <c r="AH54" i="4"/>
  <c r="AG54" i="4"/>
  <c r="AF54" i="4"/>
  <c r="AE54" i="4"/>
  <c r="AD54" i="4"/>
  <c r="AC54" i="4"/>
  <c r="T54" i="4"/>
  <c r="O54" i="4"/>
  <c r="AK55" i="5"/>
  <c r="O58" i="5"/>
  <c r="T58" i="5"/>
  <c r="O61" i="5"/>
  <c r="T61" i="5"/>
  <c r="AJ61" i="5"/>
  <c r="AI61" i="5"/>
  <c r="AH61" i="5"/>
  <c r="AG61" i="5"/>
  <c r="AF61" i="5"/>
  <c r="AE61" i="5"/>
  <c r="AD61" i="5"/>
  <c r="AC61" i="5"/>
  <c r="M299" i="5" l="1"/>
  <c r="N299" i="5"/>
  <c r="N54" i="4"/>
  <c r="M54" i="4" s="1"/>
  <c r="N164" i="4"/>
  <c r="M164" i="4" s="1"/>
  <c r="N155" i="4"/>
  <c r="M155" i="4" s="1"/>
  <c r="N152" i="4"/>
  <c r="M152" i="4" s="1"/>
  <c r="N58" i="5"/>
  <c r="M58" i="5" s="1"/>
  <c r="N61" i="5"/>
  <c r="M61" i="5" s="1"/>
  <c r="AJ158" i="5"/>
  <c r="AI158" i="5"/>
  <c r="AH158" i="5"/>
  <c r="AG158" i="5"/>
  <c r="AF158" i="5"/>
  <c r="AE158" i="5"/>
  <c r="AD158" i="5"/>
  <c r="AC158" i="5"/>
  <c r="T158" i="5"/>
  <c r="O158" i="5"/>
  <c r="AJ155" i="5"/>
  <c r="AI155" i="5"/>
  <c r="AH155" i="5"/>
  <c r="AG155" i="5"/>
  <c r="AF155" i="5"/>
  <c r="AE155" i="5"/>
  <c r="AD155" i="5"/>
  <c r="AC155" i="5"/>
  <c r="T155" i="5"/>
  <c r="O155" i="5"/>
  <c r="N158" i="5" l="1"/>
  <c r="M158" i="5" s="1"/>
  <c r="N155" i="5"/>
  <c r="M155" i="5" s="1"/>
  <c r="A10" i="6" l="1"/>
  <c r="A11" i="6" s="1"/>
  <c r="A12" i="6" s="1"/>
  <c r="A13" i="6" s="1"/>
  <c r="A14" i="6" s="1"/>
  <c r="A15" i="6" s="1"/>
  <c r="A16" i="6" s="1"/>
  <c r="A17" i="6" s="1"/>
  <c r="AK287" i="4" l="1"/>
  <c r="AK281" i="4"/>
  <c r="AK275" i="4" s="1"/>
  <c r="AK278" i="4"/>
  <c r="AJ278" i="4"/>
  <c r="AH278" i="4"/>
  <c r="AH281" i="4"/>
  <c r="AG281" i="4"/>
  <c r="Z283" i="4"/>
  <c r="Z280" i="4"/>
  <c r="X289" i="4" s="1"/>
  <c r="AB280" i="4"/>
  <c r="AK245" i="4" l="1"/>
  <c r="AJ245" i="4"/>
  <c r="AI245" i="4"/>
  <c r="AH245" i="4"/>
  <c r="AG245" i="4"/>
  <c r="AF245" i="4"/>
  <c r="AE245" i="4"/>
  <c r="AD245" i="4"/>
  <c r="AC245" i="4"/>
  <c r="T245" i="4"/>
  <c r="O245" i="4"/>
  <c r="AK239" i="4"/>
  <c r="AJ239" i="4"/>
  <c r="AI239" i="4"/>
  <c r="AH239" i="4"/>
  <c r="AG239" i="4"/>
  <c r="AF239" i="4"/>
  <c r="AE239" i="4"/>
  <c r="AD239" i="4"/>
  <c r="AC239" i="4"/>
  <c r="T239" i="4"/>
  <c r="O239" i="4"/>
  <c r="N239" i="4" s="1"/>
  <c r="M239" i="4" s="1"/>
  <c r="N245" i="4" l="1"/>
  <c r="M245" i="4" s="1"/>
  <c r="V145" i="4"/>
  <c r="W145" i="4"/>
  <c r="X145" i="4"/>
  <c r="Y145" i="4"/>
  <c r="Z145" i="4"/>
  <c r="AA145" i="4"/>
  <c r="AB145" i="4"/>
  <c r="V146" i="4"/>
  <c r="W146" i="4"/>
  <c r="X146" i="4"/>
  <c r="Y146" i="4"/>
  <c r="Z146" i="4"/>
  <c r="AA146" i="4"/>
  <c r="AB146" i="4"/>
  <c r="U146" i="4"/>
  <c r="U145" i="4"/>
  <c r="P145" i="4"/>
  <c r="Q145" i="4"/>
  <c r="R145" i="4"/>
  <c r="S145" i="4"/>
  <c r="AK142" i="4"/>
  <c r="AJ142" i="4"/>
  <c r="AI142" i="4"/>
  <c r="AH142" i="4"/>
  <c r="AG142" i="4"/>
  <c r="AF142" i="4"/>
  <c r="AE142" i="4"/>
  <c r="AD142" i="4"/>
  <c r="AC142" i="4"/>
  <c r="T142" i="4"/>
  <c r="O142" i="4"/>
  <c r="N142" i="4" l="1"/>
  <c r="M142" i="4" s="1"/>
  <c r="U121" i="4"/>
  <c r="U209" i="4" s="1"/>
  <c r="V121" i="4"/>
  <c r="V209" i="4" s="1"/>
  <c r="W121" i="4"/>
  <c r="W209" i="4" s="1"/>
  <c r="X121" i="4"/>
  <c r="X209" i="4" s="1"/>
  <c r="Y121" i="4"/>
  <c r="Y209" i="4" s="1"/>
  <c r="Z121" i="4"/>
  <c r="Z209" i="4" s="1"/>
  <c r="AA121" i="4"/>
  <c r="AA209" i="4" s="1"/>
  <c r="AB121" i="4"/>
  <c r="AB209" i="4" s="1"/>
  <c r="V122" i="4"/>
  <c r="V210" i="4" s="1"/>
  <c r="W122" i="4"/>
  <c r="W210" i="4" s="1"/>
  <c r="X122" i="4"/>
  <c r="X210" i="4" s="1"/>
  <c r="Y122" i="4"/>
  <c r="Y210" i="4" s="1"/>
  <c r="Z122" i="4"/>
  <c r="Z210" i="4" s="1"/>
  <c r="AA122" i="4"/>
  <c r="AA210" i="4" s="1"/>
  <c r="AB122" i="4"/>
  <c r="AB210" i="4" s="1"/>
  <c r="U122" i="4"/>
  <c r="U210" i="4" s="1"/>
  <c r="P121" i="4"/>
  <c r="Q121" i="4"/>
  <c r="R121" i="4"/>
  <c r="S121" i="4"/>
  <c r="P66" i="4"/>
  <c r="Q66" i="4"/>
  <c r="R66" i="4"/>
  <c r="S66" i="4"/>
  <c r="V24" i="4"/>
  <c r="V68" i="4" s="1"/>
  <c r="W24" i="4"/>
  <c r="W68" i="4" s="1"/>
  <c r="X24" i="4"/>
  <c r="X68" i="4" s="1"/>
  <c r="Y24" i="4"/>
  <c r="Y68" i="4" s="1"/>
  <c r="Z24" i="4"/>
  <c r="Z68" i="4" s="1"/>
  <c r="AA24" i="4"/>
  <c r="AA68" i="4" s="1"/>
  <c r="AB24" i="4"/>
  <c r="V25" i="4"/>
  <c r="V69" i="4" s="1"/>
  <c r="W25" i="4"/>
  <c r="W69" i="4" s="1"/>
  <c r="X25" i="4"/>
  <c r="X69" i="4" s="1"/>
  <c r="Y25" i="4"/>
  <c r="Y69" i="4" s="1"/>
  <c r="Z25" i="4"/>
  <c r="Z69" i="4" s="1"/>
  <c r="AA25" i="4"/>
  <c r="AA69" i="4" s="1"/>
  <c r="AB25" i="4"/>
  <c r="AB69" i="4" s="1"/>
  <c r="U25" i="4"/>
  <c r="U69" i="4" s="1"/>
  <c r="U24" i="4"/>
  <c r="U68" i="4" s="1"/>
  <c r="P24" i="4"/>
  <c r="P68" i="4" s="1"/>
  <c r="P211" i="4" s="1"/>
  <c r="Q24" i="4"/>
  <c r="Q68" i="4" s="1"/>
  <c r="R24" i="4"/>
  <c r="R68" i="4" s="1"/>
  <c r="S24" i="4"/>
  <c r="S68" i="4" s="1"/>
  <c r="AC137" i="5"/>
  <c r="AD137" i="5"/>
  <c r="AE137" i="5"/>
  <c r="AF137" i="5"/>
  <c r="AG137" i="5"/>
  <c r="AH137" i="5"/>
  <c r="AI137" i="5"/>
  <c r="AJ137" i="5"/>
  <c r="V149" i="5"/>
  <c r="W149" i="5"/>
  <c r="X149" i="5"/>
  <c r="Y149" i="5"/>
  <c r="Z149" i="5"/>
  <c r="AA149" i="5"/>
  <c r="AB149" i="5"/>
  <c r="V150" i="5"/>
  <c r="W150" i="5"/>
  <c r="X150" i="5"/>
  <c r="Y150" i="5"/>
  <c r="Z150" i="5"/>
  <c r="AA150" i="5"/>
  <c r="AB150" i="5"/>
  <c r="U150" i="5"/>
  <c r="U149" i="5"/>
  <c r="AK146" i="5"/>
  <c r="P149" i="5"/>
  <c r="Q149" i="5"/>
  <c r="R149" i="5"/>
  <c r="S149" i="5"/>
  <c r="P67" i="5"/>
  <c r="Q67" i="5"/>
  <c r="R67" i="5"/>
  <c r="S67" i="5"/>
  <c r="V25" i="5"/>
  <c r="W25" i="5"/>
  <c r="X25" i="5"/>
  <c r="Y25" i="5"/>
  <c r="Z25" i="5"/>
  <c r="AA25" i="5"/>
  <c r="AB25" i="5"/>
  <c r="V26" i="5"/>
  <c r="V70" i="5" s="1"/>
  <c r="W26" i="5"/>
  <c r="X26" i="5"/>
  <c r="X70" i="5" s="1"/>
  <c r="Y26" i="5"/>
  <c r="Y70" i="5" s="1"/>
  <c r="Z26" i="5"/>
  <c r="AA26" i="5"/>
  <c r="AB26" i="5"/>
  <c r="U26" i="5"/>
  <c r="U25" i="5"/>
  <c r="P25" i="5"/>
  <c r="Q25" i="5"/>
  <c r="R25" i="5"/>
  <c r="S25" i="5"/>
  <c r="AK139" i="4"/>
  <c r="AJ139" i="4"/>
  <c r="AI139" i="4"/>
  <c r="AH139" i="4"/>
  <c r="AG139" i="4"/>
  <c r="AF139" i="4"/>
  <c r="AE139" i="4"/>
  <c r="AD139" i="4"/>
  <c r="AC139" i="4"/>
  <c r="T139" i="4"/>
  <c r="O139" i="4"/>
  <c r="AK136" i="4"/>
  <c r="AJ136" i="4"/>
  <c r="AI136" i="4"/>
  <c r="AH136" i="4"/>
  <c r="AG136" i="4"/>
  <c r="AF136" i="4"/>
  <c r="AE136" i="4"/>
  <c r="AD136" i="4"/>
  <c r="AC136" i="4"/>
  <c r="O136" i="4"/>
  <c r="N136" i="4" s="1"/>
  <c r="M136" i="4" s="1"/>
  <c r="AK133" i="4"/>
  <c r="AJ133" i="4"/>
  <c r="AI133" i="4"/>
  <c r="AH133" i="4"/>
  <c r="AG133" i="4"/>
  <c r="AF133" i="4"/>
  <c r="AE133" i="4"/>
  <c r="AD133" i="4"/>
  <c r="AC133" i="4"/>
  <c r="T133" i="4"/>
  <c r="O133" i="4"/>
  <c r="AK130" i="4"/>
  <c r="AJ130" i="4"/>
  <c r="AI130" i="4"/>
  <c r="AH130" i="4"/>
  <c r="AG130" i="4"/>
  <c r="AF130" i="4"/>
  <c r="AE130" i="4"/>
  <c r="AD130" i="4"/>
  <c r="AC130" i="4"/>
  <c r="T130" i="4"/>
  <c r="O130" i="4"/>
  <c r="AK127" i="4"/>
  <c r="AJ127" i="4"/>
  <c r="AI127" i="4"/>
  <c r="AH127" i="4"/>
  <c r="AG127" i="4"/>
  <c r="AF127" i="4"/>
  <c r="AE127" i="4"/>
  <c r="AD127" i="4"/>
  <c r="AC127" i="4"/>
  <c r="T127" i="4"/>
  <c r="O127" i="4"/>
  <c r="AK124" i="4"/>
  <c r="AJ124" i="4"/>
  <c r="AI124" i="4"/>
  <c r="AH124" i="4"/>
  <c r="AG124" i="4"/>
  <c r="AF124" i="4"/>
  <c r="AE124" i="4"/>
  <c r="AD124" i="4"/>
  <c r="AC124" i="4"/>
  <c r="T124" i="4"/>
  <c r="O124" i="4"/>
  <c r="AK118" i="4"/>
  <c r="AJ118" i="4"/>
  <c r="AI118" i="4"/>
  <c r="AH118" i="4"/>
  <c r="AG118" i="4"/>
  <c r="AF118" i="4"/>
  <c r="AE118" i="4"/>
  <c r="AD118" i="4"/>
  <c r="AC118" i="4"/>
  <c r="T118" i="4"/>
  <c r="O118" i="4"/>
  <c r="Q211" i="4" l="1"/>
  <c r="U70" i="5"/>
  <c r="AB68" i="4"/>
  <c r="AA70" i="5"/>
  <c r="S69" i="5"/>
  <c r="R69" i="5"/>
  <c r="W70" i="5"/>
  <c r="Z70" i="5"/>
  <c r="P69" i="5"/>
  <c r="Q69" i="5"/>
  <c r="AB70" i="5"/>
  <c r="R211" i="4"/>
  <c r="S211" i="4"/>
  <c r="AA212" i="4"/>
  <c r="W212" i="4"/>
  <c r="Z211" i="4"/>
  <c r="Z212" i="4"/>
  <c r="Y211" i="4"/>
  <c r="T145" i="4"/>
  <c r="AF145" i="4"/>
  <c r="AJ145" i="4"/>
  <c r="V211" i="4"/>
  <c r="V212" i="4"/>
  <c r="U211" i="4"/>
  <c r="U69" i="5"/>
  <c r="Y69" i="5"/>
  <c r="AB69" i="5"/>
  <c r="X69" i="5"/>
  <c r="AA69" i="5"/>
  <c r="W69" i="5"/>
  <c r="Z69" i="5"/>
  <c r="V69" i="5"/>
  <c r="AC145" i="4"/>
  <c r="AG145" i="4"/>
  <c r="U212" i="4"/>
  <c r="Y212" i="4"/>
  <c r="X211" i="4"/>
  <c r="AD145" i="4"/>
  <c r="AH145" i="4"/>
  <c r="AB212" i="4"/>
  <c r="X212" i="4"/>
  <c r="AA211" i="4"/>
  <c r="W211" i="4"/>
  <c r="AB211" i="4"/>
  <c r="O145" i="4"/>
  <c r="AE145" i="4"/>
  <c r="AI145" i="4"/>
  <c r="N130" i="4"/>
  <c r="M130" i="4" s="1"/>
  <c r="N139" i="4"/>
  <c r="M139" i="4" s="1"/>
  <c r="N124" i="4"/>
  <c r="N127" i="4"/>
  <c r="M127" i="4" s="1"/>
  <c r="N133" i="4"/>
  <c r="M133" i="4" s="1"/>
  <c r="N118" i="4"/>
  <c r="M118" i="4" s="1"/>
  <c r="AC143" i="5"/>
  <c r="AD143" i="5"/>
  <c r="AE143" i="5"/>
  <c r="AF143" i="5"/>
  <c r="AG143" i="5"/>
  <c r="AH143" i="5"/>
  <c r="AI143" i="5"/>
  <c r="AJ143" i="5"/>
  <c r="AC146" i="5"/>
  <c r="AD146" i="5"/>
  <c r="AE146" i="5"/>
  <c r="AF146" i="5"/>
  <c r="AG146" i="5"/>
  <c r="AH146" i="5"/>
  <c r="AI146" i="5"/>
  <c r="AJ146" i="5"/>
  <c r="T143" i="5"/>
  <c r="T146" i="5"/>
  <c r="O143" i="5"/>
  <c r="O146" i="5"/>
  <c r="O140" i="5"/>
  <c r="T140" i="5"/>
  <c r="AC140" i="5"/>
  <c r="AD140" i="5"/>
  <c r="AE140" i="5"/>
  <c r="AF140" i="5"/>
  <c r="AG140" i="5"/>
  <c r="AH140" i="5"/>
  <c r="AI140" i="5"/>
  <c r="AJ140" i="5"/>
  <c r="AK140" i="5"/>
  <c r="AK22" i="5"/>
  <c r="AJ22" i="5"/>
  <c r="AI22" i="5"/>
  <c r="AH22" i="5"/>
  <c r="AG22" i="5"/>
  <c r="AF22" i="5"/>
  <c r="AE22" i="5"/>
  <c r="AD22" i="5"/>
  <c r="AC22" i="5"/>
  <c r="T22" i="5"/>
  <c r="O22" i="5"/>
  <c r="AK19" i="5"/>
  <c r="AJ19" i="5"/>
  <c r="AI19" i="5"/>
  <c r="AH19" i="5"/>
  <c r="AG19" i="5"/>
  <c r="AF19" i="5"/>
  <c r="AE19" i="5"/>
  <c r="AD19" i="5"/>
  <c r="AC19" i="5"/>
  <c r="T19" i="5"/>
  <c r="O19" i="5"/>
  <c r="AK16" i="5"/>
  <c r="AJ16" i="5"/>
  <c r="AI16" i="5"/>
  <c r="AH16" i="5"/>
  <c r="AG16" i="5"/>
  <c r="AF16" i="5"/>
  <c r="AE16" i="5"/>
  <c r="AD16" i="5"/>
  <c r="AC16" i="5"/>
  <c r="T16" i="5"/>
  <c r="O16" i="5"/>
  <c r="A16" i="5"/>
  <c r="A19" i="5" s="1"/>
  <c r="A22" i="5" s="1"/>
  <c r="AK13" i="5"/>
  <c r="AJ13" i="5"/>
  <c r="AI13" i="5"/>
  <c r="AH13" i="5"/>
  <c r="AG13" i="5"/>
  <c r="AF13" i="5"/>
  <c r="AE13" i="5"/>
  <c r="AD13" i="5"/>
  <c r="AC13" i="5"/>
  <c r="T13" i="5"/>
  <c r="O13" i="5"/>
  <c r="AD25" i="5" l="1"/>
  <c r="AL25" i="5" s="1"/>
  <c r="AH25" i="5"/>
  <c r="AP25" i="5" s="1"/>
  <c r="M124" i="4"/>
  <c r="M145" i="4" s="1"/>
  <c r="N145" i="4"/>
  <c r="O25" i="5"/>
  <c r="AE25" i="5"/>
  <c r="AM25" i="5" s="1"/>
  <c r="AI25" i="5"/>
  <c r="AQ25" i="5" s="1"/>
  <c r="T25" i="5"/>
  <c r="AF25" i="5"/>
  <c r="AN25" i="5" s="1"/>
  <c r="AJ25" i="5"/>
  <c r="AR25" i="5" s="1"/>
  <c r="AC25" i="5"/>
  <c r="AK25" i="5" s="1"/>
  <c r="AG25" i="5"/>
  <c r="AO25" i="5" s="1"/>
  <c r="N22" i="5"/>
  <c r="M22" i="5" s="1"/>
  <c r="N146" i="5"/>
  <c r="M146" i="5" s="1"/>
  <c r="N19" i="5"/>
  <c r="M19" i="5" s="1"/>
  <c r="N143" i="5"/>
  <c r="M143" i="5" s="1"/>
  <c r="N140" i="5"/>
  <c r="M140" i="5" s="1"/>
  <c r="N13" i="5"/>
  <c r="N16" i="5"/>
  <c r="M13" i="5" l="1"/>
  <c r="N25" i="5"/>
  <c r="M16" i="5"/>
  <c r="AK161" i="4"/>
  <c r="M25" i="5" l="1"/>
  <c r="AJ161" i="4"/>
  <c r="AI161" i="4"/>
  <c r="AH161" i="4"/>
  <c r="AG161" i="4"/>
  <c r="AF161" i="4"/>
  <c r="AE161" i="4"/>
  <c r="AD161" i="4"/>
  <c r="AC161" i="4"/>
  <c r="T161" i="4"/>
  <c r="O161" i="4"/>
  <c r="N161" i="4" l="1"/>
  <c r="M161" i="4" s="1"/>
  <c r="M207" i="4" s="1"/>
  <c r="V122" i="5"/>
  <c r="W122" i="5"/>
  <c r="X122" i="5"/>
  <c r="Y122" i="5"/>
  <c r="Z122" i="5"/>
  <c r="AA122" i="5"/>
  <c r="AB122" i="5"/>
  <c r="V123" i="5"/>
  <c r="V213" i="5" s="1"/>
  <c r="V215" i="5" s="1"/>
  <c r="W123" i="5"/>
  <c r="W213" i="5" s="1"/>
  <c r="W215" i="5" s="1"/>
  <c r="X123" i="5"/>
  <c r="X213" i="5" s="1"/>
  <c r="X215" i="5" s="1"/>
  <c r="Y123" i="5"/>
  <c r="Y213" i="5" s="1"/>
  <c r="Y215" i="5" s="1"/>
  <c r="Z123" i="5"/>
  <c r="Z213" i="5" s="1"/>
  <c r="Z215" i="5" s="1"/>
  <c r="AA123" i="5"/>
  <c r="AA213" i="5" s="1"/>
  <c r="AA215" i="5" s="1"/>
  <c r="AB123" i="5"/>
  <c r="AB213" i="5" s="1"/>
  <c r="AB215" i="5" s="1"/>
  <c r="U123" i="5"/>
  <c r="U213" i="5" s="1"/>
  <c r="U215" i="5" s="1"/>
  <c r="U122" i="5"/>
  <c r="T64" i="5"/>
  <c r="T55" i="5"/>
  <c r="AK119" i="5"/>
  <c r="AJ119" i="5"/>
  <c r="AI119" i="5"/>
  <c r="AH119" i="5"/>
  <c r="AG119" i="5"/>
  <c r="AF119" i="5"/>
  <c r="AE119" i="5"/>
  <c r="AD119" i="5"/>
  <c r="AC119" i="5"/>
  <c r="T119" i="5"/>
  <c r="O119" i="5"/>
  <c r="AK116" i="5"/>
  <c r="AJ116" i="5"/>
  <c r="AI116" i="5"/>
  <c r="AH116" i="5"/>
  <c r="AG116" i="5"/>
  <c r="AF116" i="5"/>
  <c r="AE116" i="5"/>
  <c r="AD116" i="5"/>
  <c r="AC116" i="5"/>
  <c r="T116" i="5"/>
  <c r="O116" i="5"/>
  <c r="AK113" i="5"/>
  <c r="AJ113" i="5"/>
  <c r="AI113" i="5"/>
  <c r="AH113" i="5"/>
  <c r="AG113" i="5"/>
  <c r="AF113" i="5"/>
  <c r="AE113" i="5"/>
  <c r="AD113" i="5"/>
  <c r="AC113" i="5"/>
  <c r="T113" i="5"/>
  <c r="O113" i="5"/>
  <c r="AK110" i="5"/>
  <c r="AJ110" i="5"/>
  <c r="AI110" i="5"/>
  <c r="AH110" i="5"/>
  <c r="AG110" i="5"/>
  <c r="AF110" i="5"/>
  <c r="AE110" i="5"/>
  <c r="AD110" i="5"/>
  <c r="AC110" i="5"/>
  <c r="T110" i="5"/>
  <c r="O110" i="5"/>
  <c r="AK107" i="5"/>
  <c r="AJ107" i="5"/>
  <c r="AI107" i="5"/>
  <c r="AH107" i="5"/>
  <c r="AG107" i="5"/>
  <c r="AF107" i="5"/>
  <c r="AE107" i="5"/>
  <c r="AD107" i="5"/>
  <c r="AC107" i="5"/>
  <c r="T107" i="5"/>
  <c r="O107" i="5"/>
  <c r="AK104" i="5"/>
  <c r="AJ104" i="5"/>
  <c r="AI104" i="5"/>
  <c r="AH104" i="5"/>
  <c r="AG104" i="5"/>
  <c r="AF104" i="5"/>
  <c r="AE104" i="5"/>
  <c r="AD104" i="5"/>
  <c r="AC104" i="5"/>
  <c r="T104" i="5"/>
  <c r="O104" i="5"/>
  <c r="AK101" i="5"/>
  <c r="AJ101" i="5"/>
  <c r="AI101" i="5"/>
  <c r="AH101" i="5"/>
  <c r="AG101" i="5"/>
  <c r="AF101" i="5"/>
  <c r="AE101" i="5"/>
  <c r="AD101" i="5"/>
  <c r="AC101" i="5"/>
  <c r="T101" i="5"/>
  <c r="O101" i="5"/>
  <c r="AK98" i="5"/>
  <c r="AJ98" i="5"/>
  <c r="AI98" i="5"/>
  <c r="AH98" i="5"/>
  <c r="AG98" i="5"/>
  <c r="AF98" i="5"/>
  <c r="AE98" i="5"/>
  <c r="AD98" i="5"/>
  <c r="AC98" i="5"/>
  <c r="T98" i="5"/>
  <c r="O98" i="5"/>
  <c r="AK95" i="5"/>
  <c r="AJ95" i="5"/>
  <c r="AI95" i="5"/>
  <c r="AH95" i="5"/>
  <c r="AG95" i="5"/>
  <c r="AF95" i="5"/>
  <c r="AE95" i="5"/>
  <c r="AD95" i="5"/>
  <c r="AC95" i="5"/>
  <c r="T95" i="5"/>
  <c r="O95" i="5"/>
  <c r="AK92" i="5"/>
  <c r="AJ92" i="5"/>
  <c r="AI92" i="5"/>
  <c r="AH92" i="5"/>
  <c r="AG92" i="5"/>
  <c r="AF92" i="5"/>
  <c r="AE92" i="5"/>
  <c r="AD92" i="5"/>
  <c r="AC92" i="5"/>
  <c r="T92" i="5"/>
  <c r="O92" i="5"/>
  <c r="AK89" i="5"/>
  <c r="AJ89" i="5"/>
  <c r="AI89" i="5"/>
  <c r="AH89" i="5"/>
  <c r="AG89" i="5"/>
  <c r="AF89" i="5"/>
  <c r="AE89" i="5"/>
  <c r="AD89" i="5"/>
  <c r="AC89" i="5"/>
  <c r="T89" i="5"/>
  <c r="O89" i="5"/>
  <c r="AK86" i="5"/>
  <c r="AJ86" i="5"/>
  <c r="AI86" i="5"/>
  <c r="AH86" i="5"/>
  <c r="AG86" i="5"/>
  <c r="AF86" i="5"/>
  <c r="AE86" i="5"/>
  <c r="AD86" i="5"/>
  <c r="AC86" i="5"/>
  <c r="T86" i="5"/>
  <c r="O86" i="5"/>
  <c r="AK83" i="5"/>
  <c r="AJ83" i="5"/>
  <c r="AI83" i="5"/>
  <c r="AH83" i="5"/>
  <c r="AG83" i="5"/>
  <c r="AF83" i="5"/>
  <c r="AE83" i="5"/>
  <c r="AD83" i="5"/>
  <c r="AC83" i="5"/>
  <c r="T83" i="5"/>
  <c r="O83" i="5"/>
  <c r="AK80" i="5"/>
  <c r="AJ80" i="5"/>
  <c r="AI80" i="5"/>
  <c r="AH80" i="5"/>
  <c r="AG80" i="5"/>
  <c r="AF80" i="5"/>
  <c r="AE80" i="5"/>
  <c r="AD80" i="5"/>
  <c r="AC80" i="5"/>
  <c r="T80" i="5"/>
  <c r="O80" i="5"/>
  <c r="AK77" i="5"/>
  <c r="AJ77" i="5"/>
  <c r="AI77" i="5"/>
  <c r="AH77" i="5"/>
  <c r="AG77" i="5"/>
  <c r="AF77" i="5"/>
  <c r="AE77" i="5"/>
  <c r="AD77" i="5"/>
  <c r="AC77" i="5"/>
  <c r="T77" i="5"/>
  <c r="O77" i="5"/>
  <c r="AK74" i="5"/>
  <c r="AJ74" i="5"/>
  <c r="AI74" i="5"/>
  <c r="AH74" i="5"/>
  <c r="AG74" i="5"/>
  <c r="AF74" i="5"/>
  <c r="AE74" i="5"/>
  <c r="AD74" i="5"/>
  <c r="AC74" i="5"/>
  <c r="T74" i="5"/>
  <c r="O74" i="5"/>
  <c r="A77" i="5"/>
  <c r="A80" i="5" s="1"/>
  <c r="A83" i="5" s="1"/>
  <c r="A86" i="5" s="1"/>
  <c r="A89" i="5" s="1"/>
  <c r="A92" i="5" s="1"/>
  <c r="A95" i="5" s="1"/>
  <c r="A98" i="5" s="1"/>
  <c r="A101" i="5" s="1"/>
  <c r="A104" i="5" s="1"/>
  <c r="A107" i="5" s="1"/>
  <c r="A110" i="5" s="1"/>
  <c r="A113" i="5" s="1"/>
  <c r="A116" i="5" s="1"/>
  <c r="A119" i="5" s="1"/>
  <c r="AK143" i="5"/>
  <c r="AK131" i="5"/>
  <c r="AJ131" i="5"/>
  <c r="AI131" i="5"/>
  <c r="AH131" i="5"/>
  <c r="AG131" i="5"/>
  <c r="AF131" i="5"/>
  <c r="AE131" i="5"/>
  <c r="AD131" i="5"/>
  <c r="AC131" i="5"/>
  <c r="T131" i="5"/>
  <c r="O131" i="5"/>
  <c r="AK125" i="5"/>
  <c r="AJ125" i="5"/>
  <c r="AI125" i="5"/>
  <c r="AH125" i="5"/>
  <c r="AG125" i="5"/>
  <c r="AF125" i="5"/>
  <c r="AE125" i="5"/>
  <c r="AD125" i="5"/>
  <c r="AC125" i="5"/>
  <c r="T125" i="5"/>
  <c r="O125" i="5"/>
  <c r="AK134" i="5"/>
  <c r="AJ134" i="5"/>
  <c r="AI134" i="5"/>
  <c r="AH134" i="5"/>
  <c r="AG134" i="5"/>
  <c r="AF134" i="5"/>
  <c r="AE134" i="5"/>
  <c r="AD134" i="5"/>
  <c r="AC134" i="5"/>
  <c r="T134" i="5"/>
  <c r="O134" i="5"/>
  <c r="AK128" i="5"/>
  <c r="AJ128" i="5"/>
  <c r="AI128" i="5"/>
  <c r="AH128" i="5"/>
  <c r="AG128" i="5"/>
  <c r="AF128" i="5"/>
  <c r="AE128" i="5"/>
  <c r="AD128" i="5"/>
  <c r="AC128" i="5"/>
  <c r="T128" i="5"/>
  <c r="O128" i="5"/>
  <c r="AK137" i="5"/>
  <c r="O137" i="5"/>
  <c r="N137" i="5" s="1"/>
  <c r="M137" i="5" s="1"/>
  <c r="O115" i="4"/>
  <c r="T115" i="4"/>
  <c r="AC115" i="4"/>
  <c r="AD115" i="4"/>
  <c r="AE115" i="4"/>
  <c r="AF115" i="4"/>
  <c r="AG115" i="4"/>
  <c r="AH115" i="4"/>
  <c r="AI115" i="4"/>
  <c r="AJ115" i="4"/>
  <c r="AK109" i="4"/>
  <c r="AJ109" i="4"/>
  <c r="AI109" i="4"/>
  <c r="AH109" i="4"/>
  <c r="AG109" i="4"/>
  <c r="AF109" i="4"/>
  <c r="AE109" i="4"/>
  <c r="AD109" i="4"/>
  <c r="AC109" i="4"/>
  <c r="T109" i="4"/>
  <c r="O109" i="4"/>
  <c r="AK106" i="4"/>
  <c r="AJ106" i="4"/>
  <c r="AI106" i="4"/>
  <c r="AH106" i="4"/>
  <c r="AG106" i="4"/>
  <c r="AF106" i="4"/>
  <c r="AE106" i="4"/>
  <c r="AD106" i="4"/>
  <c r="AC106" i="4"/>
  <c r="T106" i="4"/>
  <c r="O106" i="4"/>
  <c r="T112" i="4"/>
  <c r="O112" i="4"/>
  <c r="AK103" i="4"/>
  <c r="AJ103" i="4"/>
  <c r="AI103" i="4"/>
  <c r="AH103" i="4"/>
  <c r="AG103" i="4"/>
  <c r="AF103" i="4"/>
  <c r="AE103" i="4"/>
  <c r="AD103" i="4"/>
  <c r="AC103" i="4"/>
  <c r="T103" i="4"/>
  <c r="O103" i="4"/>
  <c r="AA212" i="5" l="1"/>
  <c r="W212" i="5"/>
  <c r="Z212" i="5"/>
  <c r="V212" i="5"/>
  <c r="U212" i="5"/>
  <c r="Y212" i="5"/>
  <c r="AE149" i="5"/>
  <c r="AM149" i="5" s="1"/>
  <c r="AI149" i="5"/>
  <c r="AQ149" i="5" s="1"/>
  <c r="AB212" i="5"/>
  <c r="X212" i="5"/>
  <c r="O149" i="5"/>
  <c r="T149" i="5"/>
  <c r="AF149" i="5"/>
  <c r="AN149" i="5" s="1"/>
  <c r="AJ149" i="5"/>
  <c r="AR149" i="5" s="1"/>
  <c r="AC149" i="5"/>
  <c r="AK149" i="5" s="1"/>
  <c r="AG149" i="5"/>
  <c r="AO149" i="5" s="1"/>
  <c r="AD149" i="5"/>
  <c r="AL149" i="5" s="1"/>
  <c r="AH149" i="5"/>
  <c r="AP149" i="5" s="1"/>
  <c r="N89" i="5"/>
  <c r="M89" i="5" s="1"/>
  <c r="N113" i="5"/>
  <c r="M113" i="5" s="1"/>
  <c r="N109" i="4"/>
  <c r="M109" i="4" s="1"/>
  <c r="N83" i="5"/>
  <c r="M83" i="5" s="1"/>
  <c r="N95" i="5"/>
  <c r="M95" i="5" s="1"/>
  <c r="N119" i="5"/>
  <c r="M119" i="5" s="1"/>
  <c r="N134" i="5"/>
  <c r="M134" i="5" s="1"/>
  <c r="N131" i="5"/>
  <c r="M131" i="5" s="1"/>
  <c r="N101" i="5"/>
  <c r="M101" i="5" s="1"/>
  <c r="N98" i="5"/>
  <c r="M98" i="5" s="1"/>
  <c r="N128" i="5"/>
  <c r="M128" i="5" s="1"/>
  <c r="N74" i="5"/>
  <c r="M74" i="5" s="1"/>
  <c r="N92" i="5"/>
  <c r="M92" i="5" s="1"/>
  <c r="N86" i="5"/>
  <c r="M86" i="5" s="1"/>
  <c r="N107" i="5"/>
  <c r="M107" i="5" s="1"/>
  <c r="N125" i="5"/>
  <c r="N80" i="5"/>
  <c r="M80" i="5" s="1"/>
  <c r="N104" i="5"/>
  <c r="M104" i="5" s="1"/>
  <c r="N77" i="5"/>
  <c r="M77" i="5" s="1"/>
  <c r="N110" i="5"/>
  <c r="M110" i="5" s="1"/>
  <c r="N116" i="5"/>
  <c r="M116" i="5" s="1"/>
  <c r="N115" i="4"/>
  <c r="M115" i="4" s="1"/>
  <c r="N106" i="4"/>
  <c r="M106" i="4" s="1"/>
  <c r="N103" i="4"/>
  <c r="M103" i="4" s="1"/>
  <c r="AB214" i="5" l="1"/>
  <c r="V214" i="5"/>
  <c r="AA214" i="5"/>
  <c r="X214" i="5"/>
  <c r="Y214" i="5"/>
  <c r="U214" i="5"/>
  <c r="Z214" i="5"/>
  <c r="W214" i="5"/>
  <c r="M125" i="5"/>
  <c r="M149" i="5" s="1"/>
  <c r="N149" i="5"/>
  <c r="M122" i="5"/>
  <c r="AK152" i="5"/>
  <c r="U222" i="5" l="1"/>
  <c r="U221" i="5"/>
  <c r="AC207" i="5"/>
  <c r="AD207" i="5"/>
  <c r="AE207" i="5"/>
  <c r="AF207" i="5"/>
  <c r="AG207" i="5"/>
  <c r="AH207" i="5"/>
  <c r="AI207" i="5"/>
  <c r="AJ207" i="5"/>
  <c r="T207" i="5"/>
  <c r="O207" i="5"/>
  <c r="AC55" i="5"/>
  <c r="AD55" i="5"/>
  <c r="AE55" i="5"/>
  <c r="AF55" i="5"/>
  <c r="AG55" i="5"/>
  <c r="AH55" i="5"/>
  <c r="AI55" i="5"/>
  <c r="AJ55" i="5"/>
  <c r="AC58" i="5"/>
  <c r="AD58" i="5"/>
  <c r="AE58" i="5"/>
  <c r="AF58" i="5"/>
  <c r="AG58" i="5"/>
  <c r="AH58" i="5"/>
  <c r="AI58" i="5"/>
  <c r="AJ58" i="5"/>
  <c r="AC64" i="5"/>
  <c r="AD64" i="5"/>
  <c r="AE64" i="5"/>
  <c r="AF64" i="5"/>
  <c r="AG64" i="5"/>
  <c r="AH64" i="5"/>
  <c r="AI64" i="5"/>
  <c r="AJ64" i="5"/>
  <c r="T57" i="4"/>
  <c r="T60" i="4"/>
  <c r="T63" i="4"/>
  <c r="AK33" i="4"/>
  <c r="AK36" i="4"/>
  <c r="U219" i="4"/>
  <c r="U218" i="4"/>
  <c r="AH57" i="4"/>
  <c r="AJ63" i="4"/>
  <c r="AJ51" i="4"/>
  <c r="AJ57" i="4"/>
  <c r="AJ60" i="4"/>
  <c r="N207" i="5" l="1"/>
  <c r="M207" i="5" s="1"/>
  <c r="AD278" i="4"/>
  <c r="AD281" i="4"/>
  <c r="AD275" i="4"/>
  <c r="AD287" i="4"/>
  <c r="AE278" i="4"/>
  <c r="AE281" i="4"/>
  <c r="AE275" i="4"/>
  <c r="AE287" i="4"/>
  <c r="AF278" i="4"/>
  <c r="AF281" i="4"/>
  <c r="AF275" i="4"/>
  <c r="AF287" i="4"/>
  <c r="AG278" i="4"/>
  <c r="AG275" i="4"/>
  <c r="AG287" i="4"/>
  <c r="AH275" i="4"/>
  <c r="AH287" i="4"/>
  <c r="AI278" i="4"/>
  <c r="AI281" i="4"/>
  <c r="AI275" i="4"/>
  <c r="AI287" i="4"/>
  <c r="AJ281" i="4"/>
  <c r="AJ275" i="4"/>
  <c r="AJ287" i="4"/>
  <c r="AC278" i="4"/>
  <c r="AC281" i="4"/>
  <c r="AC275" i="4"/>
  <c r="AC287" i="4"/>
  <c r="V290" i="4"/>
  <c r="W290" i="4"/>
  <c r="X290" i="4"/>
  <c r="Y290" i="4"/>
  <c r="Z290" i="4"/>
  <c r="AA290" i="4"/>
  <c r="AB290" i="4"/>
  <c r="V291" i="4"/>
  <c r="W291" i="4"/>
  <c r="X291" i="4"/>
  <c r="Y291" i="4"/>
  <c r="Z291" i="4"/>
  <c r="AA291" i="4"/>
  <c r="AB291" i="4"/>
  <c r="U291" i="4"/>
  <c r="U290" i="4"/>
  <c r="A233" i="4"/>
  <c r="O287" i="4"/>
  <c r="O278" i="4"/>
  <c r="O275" i="4"/>
  <c r="T275" i="4"/>
  <c r="O281" i="4"/>
  <c r="P290" i="4"/>
  <c r="Q290" i="4"/>
  <c r="R290" i="4"/>
  <c r="S290" i="4"/>
  <c r="A6" i="6"/>
  <c r="A7" i="6"/>
  <c r="A8" i="6"/>
  <c r="A9" i="6" s="1"/>
  <c r="AB223" i="5"/>
  <c r="AA223" i="5"/>
  <c r="Z223" i="5"/>
  <c r="Y223" i="5"/>
  <c r="X223" i="5"/>
  <c r="W223" i="5"/>
  <c r="V223" i="5"/>
  <c r="U223" i="5"/>
  <c r="AB222" i="5"/>
  <c r="AA222" i="5"/>
  <c r="Z222" i="5"/>
  <c r="Y222" i="5"/>
  <c r="X222" i="5"/>
  <c r="W222" i="5"/>
  <c r="V222" i="5"/>
  <c r="AB221" i="5"/>
  <c r="AA221" i="5"/>
  <c r="Z221" i="5"/>
  <c r="Y221" i="5"/>
  <c r="X221" i="5"/>
  <c r="W221" i="5"/>
  <c r="V221" i="5"/>
  <c r="P122" i="5"/>
  <c r="P212" i="5" s="1"/>
  <c r="P214" i="5" s="1"/>
  <c r="AK207" i="5"/>
  <c r="AK204" i="5"/>
  <c r="AJ204" i="5"/>
  <c r="AI204" i="5"/>
  <c r="AH204" i="5"/>
  <c r="AG204" i="5"/>
  <c r="AF204" i="5"/>
  <c r="AE204" i="5"/>
  <c r="AD204" i="5"/>
  <c r="AC204" i="5"/>
  <c r="T204" i="5"/>
  <c r="O204" i="5"/>
  <c r="AK201" i="5"/>
  <c r="AJ201" i="5"/>
  <c r="AI201" i="5"/>
  <c r="AI216" i="5" s="1"/>
  <c r="AH201" i="5"/>
  <c r="AH216" i="5" s="1"/>
  <c r="AH152" i="5"/>
  <c r="AH164" i="5"/>
  <c r="AG201" i="5"/>
  <c r="AG216" i="5" s="1"/>
  <c r="AF201" i="5"/>
  <c r="AE201" i="5"/>
  <c r="AE216" i="5" s="1"/>
  <c r="AD201" i="5"/>
  <c r="AD216" i="5" s="1"/>
  <c r="AC201" i="5"/>
  <c r="AC216" i="5" s="1"/>
  <c r="T201" i="5"/>
  <c r="O201" i="5"/>
  <c r="O216" i="5" s="1"/>
  <c r="AK164" i="5"/>
  <c r="AJ164" i="5"/>
  <c r="AI164" i="5"/>
  <c r="AI152" i="5"/>
  <c r="AG164" i="5"/>
  <c r="AF164" i="5"/>
  <c r="AE164" i="5"/>
  <c r="AE152" i="5"/>
  <c r="AD164" i="5"/>
  <c r="AC164" i="5"/>
  <c r="T164" i="5"/>
  <c r="O164" i="5"/>
  <c r="AJ152" i="5"/>
  <c r="AG152" i="5"/>
  <c r="AF152" i="5"/>
  <c r="AD152" i="5"/>
  <c r="AC152" i="5"/>
  <c r="T152" i="5"/>
  <c r="T210" i="5" s="1"/>
  <c r="O152" i="5"/>
  <c r="R122" i="5"/>
  <c r="R212" i="5" s="1"/>
  <c r="R214" i="5" s="1"/>
  <c r="S122" i="5"/>
  <c r="S212" i="5" s="1"/>
  <c r="S214" i="5" s="1"/>
  <c r="Q122" i="5"/>
  <c r="Q212" i="5" s="1"/>
  <c r="Q214" i="5" s="1"/>
  <c r="AK64" i="5"/>
  <c r="O64" i="5"/>
  <c r="N64" i="5" s="1"/>
  <c r="M64" i="5" s="1"/>
  <c r="AK58" i="5"/>
  <c r="O55" i="5"/>
  <c r="AK52" i="5"/>
  <c r="AJ52" i="5"/>
  <c r="AI52" i="5"/>
  <c r="AH52" i="5"/>
  <c r="AG52" i="5"/>
  <c r="AF52" i="5"/>
  <c r="AE52" i="5"/>
  <c r="AD52" i="5"/>
  <c r="AC52" i="5"/>
  <c r="T52" i="5"/>
  <c r="O52" i="5"/>
  <c r="AK49" i="5"/>
  <c r="AJ49" i="5"/>
  <c r="AI49" i="5"/>
  <c r="AH49" i="5"/>
  <c r="AG49" i="5"/>
  <c r="AF49" i="5"/>
  <c r="AE49" i="5"/>
  <c r="AD49" i="5"/>
  <c r="AC49" i="5"/>
  <c r="T49" i="5"/>
  <c r="O49" i="5"/>
  <c r="AK46" i="5"/>
  <c r="AJ46" i="5"/>
  <c r="AI46" i="5"/>
  <c r="AH46" i="5"/>
  <c r="AG46" i="5"/>
  <c r="AF46" i="5"/>
  <c r="AE46" i="5"/>
  <c r="AD46" i="5"/>
  <c r="AC46" i="5"/>
  <c r="T46" i="5"/>
  <c r="O46" i="5"/>
  <c r="AK43" i="5"/>
  <c r="AJ43" i="5"/>
  <c r="AI43" i="5"/>
  <c r="AH43" i="5"/>
  <c r="AG43" i="5"/>
  <c r="AF43" i="5"/>
  <c r="AE43" i="5"/>
  <c r="AD43" i="5"/>
  <c r="AC43" i="5"/>
  <c r="T43" i="5"/>
  <c r="O43" i="5"/>
  <c r="AK40" i="5"/>
  <c r="AJ40" i="5"/>
  <c r="AI40" i="5"/>
  <c r="AH40" i="5"/>
  <c r="AG40" i="5"/>
  <c r="AF40" i="5"/>
  <c r="AE40" i="5"/>
  <c r="AD40" i="5"/>
  <c r="AC40" i="5"/>
  <c r="T40" i="5"/>
  <c r="O40" i="5"/>
  <c r="AK37" i="5"/>
  <c r="AJ37" i="5"/>
  <c r="AI37" i="5"/>
  <c r="AH37" i="5"/>
  <c r="AG37" i="5"/>
  <c r="AF37" i="5"/>
  <c r="AE37" i="5"/>
  <c r="AD37" i="5"/>
  <c r="AC37" i="5"/>
  <c r="T37" i="5"/>
  <c r="O37" i="5"/>
  <c r="AK34" i="5"/>
  <c r="AJ34" i="5"/>
  <c r="AI34" i="5"/>
  <c r="AH34" i="5"/>
  <c r="AG34" i="5"/>
  <c r="AF34" i="5"/>
  <c r="AE34" i="5"/>
  <c r="AD34" i="5"/>
  <c r="AC34" i="5"/>
  <c r="T34" i="5"/>
  <c r="O34" i="5"/>
  <c r="AK31" i="5"/>
  <c r="AJ31" i="5"/>
  <c r="AI31" i="5"/>
  <c r="AH31" i="5"/>
  <c r="AG31" i="5"/>
  <c r="AF31" i="5"/>
  <c r="AE31" i="5"/>
  <c r="AD31" i="5"/>
  <c r="AC31" i="5"/>
  <c r="T31" i="5"/>
  <c r="O31" i="5"/>
  <c r="AK28" i="5"/>
  <c r="AJ28" i="5"/>
  <c r="AI28" i="5"/>
  <c r="AH28" i="5"/>
  <c r="AG28" i="5"/>
  <c r="AF28" i="5"/>
  <c r="AE28" i="5"/>
  <c r="AD28" i="5"/>
  <c r="AC28" i="5"/>
  <c r="T28" i="5"/>
  <c r="O28" i="5"/>
  <c r="AB426" i="4"/>
  <c r="AA426" i="4"/>
  <c r="Z426" i="4"/>
  <c r="Y426" i="4"/>
  <c r="X426" i="4"/>
  <c r="W426" i="4"/>
  <c r="V426" i="4"/>
  <c r="U426" i="4"/>
  <c r="Y425" i="4"/>
  <c r="AG401" i="4"/>
  <c r="AG404" i="4"/>
  <c r="AG407" i="4"/>
  <c r="AG410" i="4"/>
  <c r="AG413" i="4"/>
  <c r="AG416" i="4"/>
  <c r="AG419" i="4"/>
  <c r="AG422" i="4"/>
  <c r="AB425" i="4"/>
  <c r="AA425" i="4"/>
  <c r="Z425" i="4"/>
  <c r="X425" i="4"/>
  <c r="W425" i="4"/>
  <c r="V425" i="4"/>
  <c r="U425" i="4"/>
  <c r="S425" i="4"/>
  <c r="R425" i="4"/>
  <c r="Q425" i="4"/>
  <c r="P425" i="4"/>
  <c r="AK422" i="4"/>
  <c r="AJ422" i="4"/>
  <c r="AI422" i="4"/>
  <c r="AH422" i="4"/>
  <c r="AF422" i="4"/>
  <c r="AE422" i="4"/>
  <c r="AD422" i="4"/>
  <c r="AC422" i="4"/>
  <c r="T422" i="4"/>
  <c r="O422" i="4"/>
  <c r="A404" i="4"/>
  <c r="A407" i="4" s="1"/>
  <c r="A410" i="4" s="1"/>
  <c r="A413" i="4" s="1"/>
  <c r="A416" i="4" s="1"/>
  <c r="A422" i="4" s="1"/>
  <c r="AK419" i="4"/>
  <c r="AJ419" i="4"/>
  <c r="AI419" i="4"/>
  <c r="AH419" i="4"/>
  <c r="AF419" i="4"/>
  <c r="AE419" i="4"/>
  <c r="AD419" i="4"/>
  <c r="AC419" i="4"/>
  <c r="T419" i="4"/>
  <c r="O419" i="4"/>
  <c r="AK416" i="4"/>
  <c r="AJ416" i="4"/>
  <c r="AI416" i="4"/>
  <c r="AH416" i="4"/>
  <c r="AF416" i="4"/>
  <c r="AE416" i="4"/>
  <c r="AD416" i="4"/>
  <c r="AC416" i="4"/>
  <c r="T416" i="4"/>
  <c r="O416" i="4"/>
  <c r="AK413" i="4"/>
  <c r="AJ413" i="4"/>
  <c r="AI413" i="4"/>
  <c r="AH413" i="4"/>
  <c r="AF413" i="4"/>
  <c r="AE413" i="4"/>
  <c r="AD413" i="4"/>
  <c r="AC413" i="4"/>
  <c r="T413" i="4"/>
  <c r="O413" i="4"/>
  <c r="AK410" i="4"/>
  <c r="AJ410" i="4"/>
  <c r="AI410" i="4"/>
  <c r="AH410" i="4"/>
  <c r="AF410" i="4"/>
  <c r="AE410" i="4"/>
  <c r="AD410" i="4"/>
  <c r="AC410" i="4"/>
  <c r="T410" i="4"/>
  <c r="O410" i="4"/>
  <c r="AK407" i="4"/>
  <c r="AJ407" i="4"/>
  <c r="AI407" i="4"/>
  <c r="AH407" i="4"/>
  <c r="AF407" i="4"/>
  <c r="AE407" i="4"/>
  <c r="AD407" i="4"/>
  <c r="AC407" i="4"/>
  <c r="T407" i="4"/>
  <c r="O407" i="4"/>
  <c r="AK404" i="4"/>
  <c r="AJ404" i="4"/>
  <c r="AI404" i="4"/>
  <c r="AH404" i="4"/>
  <c r="AF404" i="4"/>
  <c r="AE404" i="4"/>
  <c r="AD404" i="4"/>
  <c r="AC404" i="4"/>
  <c r="T404" i="4"/>
  <c r="O404" i="4"/>
  <c r="AK401" i="4"/>
  <c r="AJ401" i="4"/>
  <c r="AI401" i="4"/>
  <c r="AH401" i="4"/>
  <c r="AF401" i="4"/>
  <c r="AE401" i="4"/>
  <c r="AD401" i="4"/>
  <c r="AC401" i="4"/>
  <c r="T401" i="4"/>
  <c r="O401" i="4"/>
  <c r="AB399" i="4"/>
  <c r="AA399" i="4"/>
  <c r="Z399" i="4"/>
  <c r="Y399" i="4"/>
  <c r="X399" i="4"/>
  <c r="W399" i="4"/>
  <c r="V399" i="4"/>
  <c r="U399" i="4"/>
  <c r="AJ374" i="4"/>
  <c r="AJ377" i="4"/>
  <c r="AJ380" i="4"/>
  <c r="AJ383" i="4"/>
  <c r="AJ386" i="4"/>
  <c r="AJ389" i="4"/>
  <c r="AJ392" i="4"/>
  <c r="AJ395" i="4"/>
  <c r="AF374" i="4"/>
  <c r="AF377" i="4"/>
  <c r="AF380" i="4"/>
  <c r="AF383" i="4"/>
  <c r="AF386" i="4"/>
  <c r="AF389" i="4"/>
  <c r="AF392" i="4"/>
  <c r="AF395" i="4"/>
  <c r="X398" i="4"/>
  <c r="AB398" i="4"/>
  <c r="AA398" i="4"/>
  <c r="Z398" i="4"/>
  <c r="Y398" i="4"/>
  <c r="W398" i="4"/>
  <c r="V398" i="4"/>
  <c r="U398" i="4"/>
  <c r="T374" i="4"/>
  <c r="T377" i="4"/>
  <c r="T380" i="4"/>
  <c r="T383" i="4"/>
  <c r="T386" i="4"/>
  <c r="T389" i="4"/>
  <c r="T392" i="4"/>
  <c r="T395" i="4"/>
  <c r="S398" i="4"/>
  <c r="R398" i="4"/>
  <c r="Q398" i="4"/>
  <c r="P398" i="4"/>
  <c r="AK395" i="4"/>
  <c r="AI395" i="4"/>
  <c r="AH395" i="4"/>
  <c r="AG395" i="4"/>
  <c r="AE395" i="4"/>
  <c r="AD395" i="4"/>
  <c r="AC395" i="4"/>
  <c r="O395" i="4"/>
  <c r="N395" i="4" s="1"/>
  <c r="M395" i="4" s="1"/>
  <c r="AK392" i="4"/>
  <c r="AI392" i="4"/>
  <c r="AH392" i="4"/>
  <c r="AG392" i="4"/>
  <c r="AE392" i="4"/>
  <c r="AD392" i="4"/>
  <c r="AC392" i="4"/>
  <c r="O392" i="4"/>
  <c r="AK389" i="4"/>
  <c r="AI389" i="4"/>
  <c r="AH389" i="4"/>
  <c r="AG389" i="4"/>
  <c r="AE389" i="4"/>
  <c r="AD389" i="4"/>
  <c r="AC389" i="4"/>
  <c r="O389" i="4"/>
  <c r="AK386" i="4"/>
  <c r="AI386" i="4"/>
  <c r="AH386" i="4"/>
  <c r="AG386" i="4"/>
  <c r="AE386" i="4"/>
  <c r="AD386" i="4"/>
  <c r="AC386" i="4"/>
  <c r="O386" i="4"/>
  <c r="AK383" i="4"/>
  <c r="AI383" i="4"/>
  <c r="AH383" i="4"/>
  <c r="AG383" i="4"/>
  <c r="AE383" i="4"/>
  <c r="AD383" i="4"/>
  <c r="AC383" i="4"/>
  <c r="O383" i="4"/>
  <c r="AK380" i="4"/>
  <c r="AI380" i="4"/>
  <c r="AH380" i="4"/>
  <c r="AG380" i="4"/>
  <c r="AE380" i="4"/>
  <c r="AD380" i="4"/>
  <c r="AC380" i="4"/>
  <c r="O380" i="4"/>
  <c r="A380" i="4"/>
  <c r="A383" i="4" s="1"/>
  <c r="A386" i="4" s="1"/>
  <c r="A389" i="4" s="1"/>
  <c r="A392" i="4" s="1"/>
  <c r="A395" i="4" s="1"/>
  <c r="AK377" i="4"/>
  <c r="AI377" i="4"/>
  <c r="AH377" i="4"/>
  <c r="AG377" i="4"/>
  <c r="AE377" i="4"/>
  <c r="AD377" i="4"/>
  <c r="AC377" i="4"/>
  <c r="O377" i="4"/>
  <c r="AK374" i="4"/>
  <c r="AI374" i="4"/>
  <c r="AH374" i="4"/>
  <c r="AG374" i="4"/>
  <c r="AE374" i="4"/>
  <c r="AD374" i="4"/>
  <c r="AC374" i="4"/>
  <c r="O374" i="4"/>
  <c r="AB339" i="4"/>
  <c r="AB370" i="4" s="1"/>
  <c r="Z339" i="4"/>
  <c r="Z370" i="4" s="1"/>
  <c r="X339" i="4"/>
  <c r="X370" i="4" s="1"/>
  <c r="V339" i="4"/>
  <c r="V370" i="4" s="1"/>
  <c r="AA338" i="4"/>
  <c r="AA369" i="4" s="1"/>
  <c r="Y338" i="4"/>
  <c r="Y369" i="4" s="1"/>
  <c r="W338" i="4"/>
  <c r="W369" i="4" s="1"/>
  <c r="U338" i="4"/>
  <c r="U369" i="4" s="1"/>
  <c r="S338" i="4"/>
  <c r="S369" i="4" s="1"/>
  <c r="Q338" i="4"/>
  <c r="Q369" i="4" s="1"/>
  <c r="AB368" i="4"/>
  <c r="AA368" i="4"/>
  <c r="Z368" i="4"/>
  <c r="Y368" i="4"/>
  <c r="X368" i="4"/>
  <c r="W368" i="4"/>
  <c r="V368" i="4"/>
  <c r="U368" i="4"/>
  <c r="AJ342" i="4"/>
  <c r="AJ345" i="4"/>
  <c r="AJ349" i="4"/>
  <c r="AJ352" i="4"/>
  <c r="AJ355" i="4"/>
  <c r="AJ358" i="4"/>
  <c r="AJ361" i="4"/>
  <c r="AJ364" i="4"/>
  <c r="AB367" i="4"/>
  <c r="AA367" i="4"/>
  <c r="Z367" i="4"/>
  <c r="Y367" i="4"/>
  <c r="X367" i="4"/>
  <c r="AF342" i="4"/>
  <c r="AF345" i="4"/>
  <c r="AF349" i="4"/>
  <c r="AF352" i="4"/>
  <c r="AF355" i="4"/>
  <c r="AF358" i="4"/>
  <c r="AF361" i="4"/>
  <c r="AF364" i="4"/>
  <c r="W367" i="4"/>
  <c r="V367" i="4"/>
  <c r="U367" i="4"/>
  <c r="S367" i="4"/>
  <c r="R367" i="4"/>
  <c r="Q367" i="4"/>
  <c r="P367" i="4"/>
  <c r="Z366" i="4"/>
  <c r="AK364" i="4"/>
  <c r="AI364" i="4"/>
  <c r="AH364" i="4"/>
  <c r="AG364" i="4"/>
  <c r="AE364" i="4"/>
  <c r="AD364" i="4"/>
  <c r="AC364" i="4"/>
  <c r="T364" i="4"/>
  <c r="O364" i="4"/>
  <c r="Y363" i="4"/>
  <c r="AK361" i="4"/>
  <c r="AI361" i="4"/>
  <c r="AH361" i="4"/>
  <c r="AG361" i="4"/>
  <c r="AE361" i="4"/>
  <c r="AD361" i="4"/>
  <c r="AC361" i="4"/>
  <c r="T361" i="4"/>
  <c r="O361" i="4"/>
  <c r="Y360" i="4"/>
  <c r="AK358" i="4"/>
  <c r="AI358" i="4"/>
  <c r="AH358" i="4"/>
  <c r="AG358" i="4"/>
  <c r="AE358" i="4"/>
  <c r="AD358" i="4"/>
  <c r="AC358" i="4"/>
  <c r="T358" i="4"/>
  <c r="O358" i="4"/>
  <c r="AK355" i="4"/>
  <c r="AI355" i="4"/>
  <c r="AH355" i="4"/>
  <c r="AG355" i="4"/>
  <c r="AE355" i="4"/>
  <c r="AD355" i="4"/>
  <c r="AC355" i="4"/>
  <c r="T355" i="4"/>
  <c r="O355" i="4"/>
  <c r="AK352" i="4"/>
  <c r="AI352" i="4"/>
  <c r="AH352" i="4"/>
  <c r="AG352" i="4"/>
  <c r="AE352" i="4"/>
  <c r="AD352" i="4"/>
  <c r="AC352" i="4"/>
  <c r="T352" i="4"/>
  <c r="O352" i="4"/>
  <c r="AK349" i="4"/>
  <c r="AI349" i="4"/>
  <c r="AH349" i="4"/>
  <c r="AG349" i="4"/>
  <c r="AE349" i="4"/>
  <c r="AD349" i="4"/>
  <c r="AC349" i="4"/>
  <c r="T349" i="4"/>
  <c r="O349" i="4"/>
  <c r="AK345" i="4"/>
  <c r="AI345" i="4"/>
  <c r="AH345" i="4"/>
  <c r="AG345" i="4"/>
  <c r="AE345" i="4"/>
  <c r="AD345" i="4"/>
  <c r="AC345" i="4"/>
  <c r="T345" i="4"/>
  <c r="O345" i="4"/>
  <c r="AK342" i="4"/>
  <c r="AI342" i="4"/>
  <c r="AH342" i="4"/>
  <c r="AG342" i="4"/>
  <c r="AE342" i="4"/>
  <c r="AD342" i="4"/>
  <c r="AC342" i="4"/>
  <c r="T342" i="4"/>
  <c r="O342" i="4"/>
  <c r="AA339" i="4"/>
  <c r="AA370" i="4" s="1"/>
  <c r="Y339" i="4"/>
  <c r="Y370" i="4" s="1"/>
  <c r="W339" i="4"/>
  <c r="U339" i="4"/>
  <c r="U370" i="4" s="1"/>
  <c r="AH313" i="4"/>
  <c r="AH316" i="4"/>
  <c r="AH320" i="4"/>
  <c r="AH323" i="4"/>
  <c r="AH326" i="4"/>
  <c r="AH329" i="4"/>
  <c r="AH332" i="4"/>
  <c r="AH335" i="4"/>
  <c r="AD313" i="4"/>
  <c r="AD316" i="4"/>
  <c r="AD320" i="4"/>
  <c r="AD323" i="4"/>
  <c r="AD326" i="4"/>
  <c r="AD329" i="4"/>
  <c r="AD332" i="4"/>
  <c r="AD335" i="4"/>
  <c r="AB338" i="4"/>
  <c r="AB369" i="4" s="1"/>
  <c r="Z338" i="4"/>
  <c r="Z369" i="4" s="1"/>
  <c r="X338" i="4"/>
  <c r="X369" i="4" s="1"/>
  <c r="V338" i="4"/>
  <c r="V369" i="4" s="1"/>
  <c r="R338" i="4"/>
  <c r="R369" i="4" s="1"/>
  <c r="P338" i="4"/>
  <c r="P369" i="4" s="1"/>
  <c r="AA337" i="4"/>
  <c r="AK335" i="4"/>
  <c r="AJ335" i="4"/>
  <c r="AI335" i="4"/>
  <c r="AG335" i="4"/>
  <c r="AF335" i="4"/>
  <c r="AE335" i="4"/>
  <c r="AC335" i="4"/>
  <c r="T335" i="4"/>
  <c r="O335" i="4"/>
  <c r="Z334" i="4"/>
  <c r="AK332" i="4"/>
  <c r="AJ332" i="4"/>
  <c r="AI332" i="4"/>
  <c r="AG332" i="4"/>
  <c r="AF332" i="4"/>
  <c r="AE332" i="4"/>
  <c r="AC332" i="4"/>
  <c r="T332" i="4"/>
  <c r="O332" i="4"/>
  <c r="Y331" i="4"/>
  <c r="AK329" i="4"/>
  <c r="AJ329" i="4"/>
  <c r="AI329" i="4"/>
  <c r="AG329" i="4"/>
  <c r="AF329" i="4"/>
  <c r="AE329" i="4"/>
  <c r="AC329" i="4"/>
  <c r="T329" i="4"/>
  <c r="O329" i="4"/>
  <c r="AK326" i="4"/>
  <c r="AJ326" i="4"/>
  <c r="AI326" i="4"/>
  <c r="AG326" i="4"/>
  <c r="AF326" i="4"/>
  <c r="AE326" i="4"/>
  <c r="AC326" i="4"/>
  <c r="T326" i="4"/>
  <c r="O326" i="4"/>
  <c r="AK323" i="4"/>
  <c r="AJ323" i="4"/>
  <c r="AI323" i="4"/>
  <c r="AG323" i="4"/>
  <c r="AF323" i="4"/>
  <c r="AE323" i="4"/>
  <c r="AC323" i="4"/>
  <c r="T323" i="4"/>
  <c r="O323" i="4"/>
  <c r="AK320" i="4"/>
  <c r="AJ320" i="4"/>
  <c r="AI320" i="4"/>
  <c r="AG320" i="4"/>
  <c r="AF320" i="4"/>
  <c r="AE320" i="4"/>
  <c r="AC320" i="4"/>
  <c r="T320" i="4"/>
  <c r="O320" i="4"/>
  <c r="AK316" i="4"/>
  <c r="AJ316" i="4"/>
  <c r="AJ313" i="4"/>
  <c r="AI316" i="4"/>
  <c r="AG316" i="4"/>
  <c r="AF316" i="4"/>
  <c r="AF313" i="4"/>
  <c r="AE316" i="4"/>
  <c r="AC316" i="4"/>
  <c r="T316" i="4"/>
  <c r="O316" i="4"/>
  <c r="AK313" i="4"/>
  <c r="AI313" i="4"/>
  <c r="AG313" i="4"/>
  <c r="AE313" i="4"/>
  <c r="AC313" i="4"/>
  <c r="T313" i="4"/>
  <c r="O313" i="4"/>
  <c r="Y237" i="4"/>
  <c r="Y261" i="4"/>
  <c r="Y267" i="4"/>
  <c r="Y273" i="4"/>
  <c r="AF254" i="4"/>
  <c r="AF248" i="4"/>
  <c r="AF251" i="4"/>
  <c r="AF242" i="4"/>
  <c r="AF257" i="4"/>
  <c r="AF263" i="4"/>
  <c r="AF266" i="4" s="1"/>
  <c r="AF230" i="4"/>
  <c r="AF233" i="4"/>
  <c r="AF269" i="4"/>
  <c r="AF272" i="4" s="1"/>
  <c r="P260" i="4"/>
  <c r="P236" i="4"/>
  <c r="P266" i="4"/>
  <c r="P272" i="4"/>
  <c r="X236" i="4"/>
  <c r="X260" i="4"/>
  <c r="X266" i="4"/>
  <c r="X272" i="4"/>
  <c r="AB273" i="4"/>
  <c r="AA273" i="4"/>
  <c r="Z273" i="4"/>
  <c r="X273" i="4"/>
  <c r="W273" i="4"/>
  <c r="V273" i="4"/>
  <c r="U273" i="4"/>
  <c r="AJ269" i="4"/>
  <c r="AJ272" i="4" s="1"/>
  <c r="AH269" i="4"/>
  <c r="AH272" i="4" s="1"/>
  <c r="AD269" i="4"/>
  <c r="AD272" i="4" s="1"/>
  <c r="AB272" i="4"/>
  <c r="AA272" i="4"/>
  <c r="AI269" i="4"/>
  <c r="AI272" i="4" s="1"/>
  <c r="Z272" i="4"/>
  <c r="Y272" i="4"/>
  <c r="W272" i="4"/>
  <c r="AE269" i="4"/>
  <c r="AE272" i="4" s="1"/>
  <c r="V272" i="4"/>
  <c r="U272" i="4"/>
  <c r="T269" i="4"/>
  <c r="T272" i="4" s="1"/>
  <c r="S272" i="4"/>
  <c r="R272" i="4"/>
  <c r="Q272" i="4"/>
  <c r="AK269" i="4"/>
  <c r="AG269" i="4"/>
  <c r="AG272" i="4" s="1"/>
  <c r="AC269" i="4"/>
  <c r="AC272" i="4" s="1"/>
  <c r="O269" i="4"/>
  <c r="AB267" i="4"/>
  <c r="AA267" i="4"/>
  <c r="Z267" i="4"/>
  <c r="X267" i="4"/>
  <c r="W267" i="4"/>
  <c r="V267" i="4"/>
  <c r="U267" i="4"/>
  <c r="AJ263" i="4"/>
  <c r="AJ266" i="4" s="1"/>
  <c r="AH263" i="4"/>
  <c r="AH266" i="4" s="1"/>
  <c r="AD263" i="4"/>
  <c r="AD266" i="4" s="1"/>
  <c r="AB266" i="4"/>
  <c r="AA266" i="4"/>
  <c r="Z266" i="4"/>
  <c r="Y266" i="4"/>
  <c r="AG263" i="4"/>
  <c r="AG266" i="4" s="1"/>
  <c r="W266" i="4"/>
  <c r="V266" i="4"/>
  <c r="U266" i="4"/>
  <c r="T263" i="4"/>
  <c r="T266" i="4" s="1"/>
  <c r="S266" i="4"/>
  <c r="R266" i="4"/>
  <c r="Q266" i="4"/>
  <c r="AK263" i="4"/>
  <c r="AI263" i="4"/>
  <c r="AI266" i="4" s="1"/>
  <c r="AE263" i="4"/>
  <c r="AE266" i="4" s="1"/>
  <c r="AC263" i="4"/>
  <c r="AC266" i="4" s="1"/>
  <c r="O263" i="4"/>
  <c r="O266" i="4" s="1"/>
  <c r="AB261" i="4"/>
  <c r="AA261" i="4"/>
  <c r="Z261" i="4"/>
  <c r="X261" i="4"/>
  <c r="W261" i="4"/>
  <c r="V261" i="4"/>
  <c r="U261" i="4"/>
  <c r="AG254" i="4"/>
  <c r="AG248" i="4"/>
  <c r="AG242" i="4"/>
  <c r="AG251" i="4"/>
  <c r="AG257" i="4"/>
  <c r="Y260" i="4"/>
  <c r="AI257" i="4"/>
  <c r="AI254" i="4"/>
  <c r="AI242" i="4"/>
  <c r="AI248" i="4"/>
  <c r="AI251" i="4"/>
  <c r="AE254" i="4"/>
  <c r="AE248" i="4"/>
  <c r="AE242" i="4"/>
  <c r="AE251" i="4"/>
  <c r="AE257" i="4"/>
  <c r="AC254" i="4"/>
  <c r="AC248" i="4"/>
  <c r="AC251" i="4"/>
  <c r="AC242" i="4"/>
  <c r="AC257" i="4"/>
  <c r="AB260" i="4"/>
  <c r="AA260" i="4"/>
  <c r="Z260" i="4"/>
  <c r="W260" i="4"/>
  <c r="V260" i="4"/>
  <c r="U260" i="4"/>
  <c r="S260" i="4"/>
  <c r="R260" i="4"/>
  <c r="Q260" i="4"/>
  <c r="O254" i="4"/>
  <c r="O257" i="4"/>
  <c r="O248" i="4"/>
  <c r="O251" i="4"/>
  <c r="O242" i="4"/>
  <c r="AK257" i="4"/>
  <c r="AJ257" i="4"/>
  <c r="AH257" i="4"/>
  <c r="AD257" i="4"/>
  <c r="T257" i="4"/>
  <c r="AK254" i="4"/>
  <c r="AJ254" i="4"/>
  <c r="AH254" i="4"/>
  <c r="AD254" i="4"/>
  <c r="T254" i="4"/>
  <c r="AK251" i="4"/>
  <c r="AJ251" i="4"/>
  <c r="AH251" i="4"/>
  <c r="AD251" i="4"/>
  <c r="T251" i="4"/>
  <c r="AK248" i="4"/>
  <c r="AJ248" i="4"/>
  <c r="AH248" i="4"/>
  <c r="AD248" i="4"/>
  <c r="T248" i="4"/>
  <c r="AK242" i="4"/>
  <c r="AJ242" i="4"/>
  <c r="AH242" i="4"/>
  <c r="AD242" i="4"/>
  <c r="T242" i="4"/>
  <c r="AB237" i="4"/>
  <c r="AA237" i="4"/>
  <c r="Z237" i="4"/>
  <c r="X237" i="4"/>
  <c r="W237" i="4"/>
  <c r="V237" i="4"/>
  <c r="U237" i="4"/>
  <c r="AJ230" i="4"/>
  <c r="AJ233" i="4"/>
  <c r="AH230" i="4"/>
  <c r="AH233" i="4"/>
  <c r="AD230" i="4"/>
  <c r="AD233" i="4"/>
  <c r="AB236" i="4"/>
  <c r="AA236" i="4"/>
  <c r="Z236" i="4"/>
  <c r="Y236" i="4"/>
  <c r="AG230" i="4"/>
  <c r="AG233" i="4"/>
  <c r="W236" i="4"/>
  <c r="V236" i="4"/>
  <c r="U236" i="4"/>
  <c r="AC230" i="4"/>
  <c r="AC233" i="4"/>
  <c r="T230" i="4"/>
  <c r="T233" i="4"/>
  <c r="S236" i="4"/>
  <c r="R236" i="4"/>
  <c r="Q236" i="4"/>
  <c r="AK233" i="4"/>
  <c r="AI233" i="4"/>
  <c r="AE233" i="4"/>
  <c r="O233" i="4"/>
  <c r="AK230" i="4"/>
  <c r="AI230" i="4"/>
  <c r="AE230" i="4"/>
  <c r="O230" i="4"/>
  <c r="AB220" i="4"/>
  <c r="AA220" i="4"/>
  <c r="Z220" i="4"/>
  <c r="Y220" i="4"/>
  <c r="X220" i="4"/>
  <c r="W220" i="4"/>
  <c r="V220" i="4"/>
  <c r="U220" i="4"/>
  <c r="AB219" i="4"/>
  <c r="AA219" i="4"/>
  <c r="Z219" i="4"/>
  <c r="Y219" i="4"/>
  <c r="X219" i="4"/>
  <c r="W219" i="4"/>
  <c r="V219" i="4"/>
  <c r="AB218" i="4"/>
  <c r="AA218" i="4"/>
  <c r="Z218" i="4"/>
  <c r="Y218" i="4"/>
  <c r="X218" i="4"/>
  <c r="W218" i="4"/>
  <c r="V218" i="4"/>
  <c r="AF204" i="4"/>
  <c r="AJ204" i="4"/>
  <c r="AD204" i="4"/>
  <c r="AH204" i="4"/>
  <c r="T204" i="4"/>
  <c r="AK204" i="4"/>
  <c r="AI204" i="4"/>
  <c r="AG204" i="4"/>
  <c r="AE204" i="4"/>
  <c r="AC204" i="4"/>
  <c r="O204" i="4"/>
  <c r="AJ73" i="4"/>
  <c r="AJ76" i="4"/>
  <c r="AJ79" i="4"/>
  <c r="AJ82" i="4"/>
  <c r="AJ85" i="4"/>
  <c r="AJ88" i="4"/>
  <c r="AJ91" i="4"/>
  <c r="AJ94" i="4"/>
  <c r="AJ97" i="4"/>
  <c r="AJ100" i="4"/>
  <c r="AJ112" i="4"/>
  <c r="AH73" i="4"/>
  <c r="AH76" i="4"/>
  <c r="AH79" i="4"/>
  <c r="AH82" i="4"/>
  <c r="AH85" i="4"/>
  <c r="AH88" i="4"/>
  <c r="AH91" i="4"/>
  <c r="AH94" i="4"/>
  <c r="AH97" i="4"/>
  <c r="AH100" i="4"/>
  <c r="AH112" i="4"/>
  <c r="AF73" i="4"/>
  <c r="AF76" i="4"/>
  <c r="AF79" i="4"/>
  <c r="AF82" i="4"/>
  <c r="AF85" i="4"/>
  <c r="AF88" i="4"/>
  <c r="AF91" i="4"/>
  <c r="AF94" i="4"/>
  <c r="AF97" i="4"/>
  <c r="AF100" i="4"/>
  <c r="AF112" i="4"/>
  <c r="AD73" i="4"/>
  <c r="AD76" i="4"/>
  <c r="AD79" i="4"/>
  <c r="AD82" i="4"/>
  <c r="AD85" i="4"/>
  <c r="AD88" i="4"/>
  <c r="AD91" i="4"/>
  <c r="AD94" i="4"/>
  <c r="AD97" i="4"/>
  <c r="AD100" i="4"/>
  <c r="AD112" i="4"/>
  <c r="T73" i="4"/>
  <c r="T76" i="4"/>
  <c r="T79" i="4"/>
  <c r="T82" i="4"/>
  <c r="T85" i="4"/>
  <c r="T88" i="4"/>
  <c r="T91" i="4"/>
  <c r="T94" i="4"/>
  <c r="T97" i="4"/>
  <c r="T100" i="4"/>
  <c r="N112" i="4"/>
  <c r="M112" i="4" s="1"/>
  <c r="AK115" i="4"/>
  <c r="AK112" i="4"/>
  <c r="AI112" i="4"/>
  <c r="AG112" i="4"/>
  <c r="AE112" i="4"/>
  <c r="AC112" i="4"/>
  <c r="AK100" i="4"/>
  <c r="AI100" i="4"/>
  <c r="AG100" i="4"/>
  <c r="AE100" i="4"/>
  <c r="AC100" i="4"/>
  <c r="O100" i="4"/>
  <c r="AK97" i="4"/>
  <c r="AI97" i="4"/>
  <c r="AG97" i="4"/>
  <c r="AE97" i="4"/>
  <c r="AC97" i="4"/>
  <c r="O97" i="4"/>
  <c r="AK94" i="4"/>
  <c r="AI94" i="4"/>
  <c r="AG94" i="4"/>
  <c r="AE94" i="4"/>
  <c r="AC94" i="4"/>
  <c r="O94" i="4"/>
  <c r="AK91" i="4"/>
  <c r="AI91" i="4"/>
  <c r="AG91" i="4"/>
  <c r="AE91" i="4"/>
  <c r="AC91" i="4"/>
  <c r="O91" i="4"/>
  <c r="AK88" i="4"/>
  <c r="AI88" i="4"/>
  <c r="AG88" i="4"/>
  <c r="AE88" i="4"/>
  <c r="AC88" i="4"/>
  <c r="O88" i="4"/>
  <c r="AK85" i="4"/>
  <c r="AI85" i="4"/>
  <c r="AG85" i="4"/>
  <c r="AE85" i="4"/>
  <c r="AC85" i="4"/>
  <c r="O85" i="4"/>
  <c r="AK82" i="4"/>
  <c r="AI82" i="4"/>
  <c r="AG82" i="4"/>
  <c r="AE82" i="4"/>
  <c r="AC82" i="4"/>
  <c r="O82" i="4"/>
  <c r="AK79" i="4"/>
  <c r="AI79" i="4"/>
  <c r="AG79" i="4"/>
  <c r="AE79" i="4"/>
  <c r="AC79" i="4"/>
  <c r="O79" i="4"/>
  <c r="AK76" i="4"/>
  <c r="AI76" i="4"/>
  <c r="AG76" i="4"/>
  <c r="AE76" i="4"/>
  <c r="AC76" i="4"/>
  <c r="O76" i="4"/>
  <c r="AK73" i="4"/>
  <c r="AI73" i="4"/>
  <c r="AG73" i="4"/>
  <c r="AE73" i="4"/>
  <c r="AC73" i="4"/>
  <c r="O73" i="4"/>
  <c r="AK63" i="4"/>
  <c r="AI63" i="4"/>
  <c r="AH63" i="4"/>
  <c r="AG63" i="4"/>
  <c r="AF63" i="4"/>
  <c r="AE63" i="4"/>
  <c r="AD63" i="4"/>
  <c r="AC63" i="4"/>
  <c r="O63" i="4"/>
  <c r="N63" i="4" s="1"/>
  <c r="M63" i="4" s="1"/>
  <c r="AK60" i="4"/>
  <c r="AI60" i="4"/>
  <c r="AH60" i="4"/>
  <c r="AG60" i="4"/>
  <c r="AF60" i="4"/>
  <c r="AE60" i="4"/>
  <c r="AD60" i="4"/>
  <c r="AC60" i="4"/>
  <c r="O60" i="4"/>
  <c r="N60" i="4" s="1"/>
  <c r="M60" i="4" s="1"/>
  <c r="AK57" i="4"/>
  <c r="AI57" i="4"/>
  <c r="AG57" i="4"/>
  <c r="AF57" i="4"/>
  <c r="AE57" i="4"/>
  <c r="AD57" i="4"/>
  <c r="AC57" i="4"/>
  <c r="O57" i="4"/>
  <c r="N57" i="4" s="1"/>
  <c r="AK51" i="4"/>
  <c r="AI51" i="4"/>
  <c r="AH51" i="4"/>
  <c r="AG51" i="4"/>
  <c r="AF51" i="4"/>
  <c r="AE51" i="4"/>
  <c r="AD51" i="4"/>
  <c r="AC51" i="4"/>
  <c r="T51" i="4"/>
  <c r="O51" i="4"/>
  <c r="AK48" i="4"/>
  <c r="AJ48" i="4"/>
  <c r="AI48" i="4"/>
  <c r="AH48" i="4"/>
  <c r="AG48" i="4"/>
  <c r="AF48" i="4"/>
  <c r="AE48" i="4"/>
  <c r="AD48" i="4"/>
  <c r="AC48" i="4"/>
  <c r="T48" i="4"/>
  <c r="O48" i="4"/>
  <c r="AK45" i="4"/>
  <c r="AJ45" i="4"/>
  <c r="AI45" i="4"/>
  <c r="AH45" i="4"/>
  <c r="AG45" i="4"/>
  <c r="AF45" i="4"/>
  <c r="AE45" i="4"/>
  <c r="AD45" i="4"/>
  <c r="AC45" i="4"/>
  <c r="T45" i="4"/>
  <c r="O45" i="4"/>
  <c r="AK42" i="4"/>
  <c r="AJ42" i="4"/>
  <c r="AI42" i="4"/>
  <c r="AH42" i="4"/>
  <c r="AG42" i="4"/>
  <c r="AF42" i="4"/>
  <c r="AE42" i="4"/>
  <c r="AD42" i="4"/>
  <c r="AC42" i="4"/>
  <c r="T42" i="4"/>
  <c r="O42" i="4"/>
  <c r="AJ36" i="4"/>
  <c r="AI36" i="4"/>
  <c r="AH36" i="4"/>
  <c r="AG36" i="4"/>
  <c r="AF36" i="4"/>
  <c r="AE36" i="4"/>
  <c r="AD36" i="4"/>
  <c r="AC36" i="4"/>
  <c r="T36" i="4"/>
  <c r="O36" i="4"/>
  <c r="AJ33" i="4"/>
  <c r="AI33" i="4"/>
  <c r="AH33" i="4"/>
  <c r="AG33" i="4"/>
  <c r="AF33" i="4"/>
  <c r="AE33" i="4"/>
  <c r="AD33" i="4"/>
  <c r="AC33" i="4"/>
  <c r="T33" i="4"/>
  <c r="O33" i="4"/>
  <c r="AK30" i="4"/>
  <c r="AJ30" i="4"/>
  <c r="AI30" i="4"/>
  <c r="AI27" i="4"/>
  <c r="AH30" i="4"/>
  <c r="AG30" i="4"/>
  <c r="AF30" i="4"/>
  <c r="AE30" i="4"/>
  <c r="AD30" i="4"/>
  <c r="AC30" i="4"/>
  <c r="T30" i="4"/>
  <c r="O30" i="4"/>
  <c r="AK27" i="4"/>
  <c r="AJ27" i="4"/>
  <c r="AH27" i="4"/>
  <c r="AG27" i="4"/>
  <c r="AF27" i="4"/>
  <c r="AE27" i="4"/>
  <c r="AD27" i="4"/>
  <c r="AC27" i="4"/>
  <c r="T27" i="4"/>
  <c r="O27" i="4"/>
  <c r="AJ18" i="4"/>
  <c r="AJ21" i="4"/>
  <c r="AH18" i="4"/>
  <c r="AH21" i="4"/>
  <c r="AC18" i="4"/>
  <c r="AC21" i="4"/>
  <c r="AD18" i="4"/>
  <c r="AD21" i="4"/>
  <c r="T18" i="4"/>
  <c r="T21" i="4"/>
  <c r="AK21" i="4"/>
  <c r="AI21" i="4"/>
  <c r="AG21" i="4"/>
  <c r="AF21" i="4"/>
  <c r="AE21" i="4"/>
  <c r="O21" i="4"/>
  <c r="AK18" i="4"/>
  <c r="AI18" i="4"/>
  <c r="AG18" i="4"/>
  <c r="AF18" i="4"/>
  <c r="AE18" i="4"/>
  <c r="O18" i="4"/>
  <c r="AI12" i="4"/>
  <c r="AI15" i="4"/>
  <c r="AK15" i="4"/>
  <c r="AJ15" i="4"/>
  <c r="AH15" i="4"/>
  <c r="AG15" i="4"/>
  <c r="AG12" i="4"/>
  <c r="AF15" i="4"/>
  <c r="AE15" i="4"/>
  <c r="AD15" i="4"/>
  <c r="AC15" i="4"/>
  <c r="AC12" i="4"/>
  <c r="T15" i="4"/>
  <c r="O15" i="4"/>
  <c r="A15" i="4"/>
  <c r="A18" i="4" s="1"/>
  <c r="A21" i="4" s="1"/>
  <c r="AK12" i="4"/>
  <c r="AJ12" i="4"/>
  <c r="AH12" i="4"/>
  <c r="AF12" i="4"/>
  <c r="AE12" i="4"/>
  <c r="AD12" i="4"/>
  <c r="T12" i="4"/>
  <c r="O12" i="4"/>
  <c r="AL21" i="3"/>
  <c r="AJ21" i="3"/>
  <c r="AG21" i="3"/>
  <c r="AC21" i="3"/>
  <c r="Z21" i="3"/>
  <c r="W21" i="3"/>
  <c r="T21" i="3"/>
  <c r="G21" i="3"/>
  <c r="C21" i="3"/>
  <c r="C22" i="3"/>
  <c r="T122" i="5"/>
  <c r="N230" i="4" l="1"/>
  <c r="T212" i="5"/>
  <c r="AC210" i="5"/>
  <c r="AO210" i="5"/>
  <c r="AJ216" i="5"/>
  <c r="O210" i="5"/>
  <c r="AN210" i="5"/>
  <c r="T216" i="5"/>
  <c r="AF216" i="5"/>
  <c r="N204" i="4"/>
  <c r="N410" i="4"/>
  <c r="M410" i="4" s="1"/>
  <c r="A27" i="4"/>
  <c r="A30" i="4" s="1"/>
  <c r="A33" i="4" s="1"/>
  <c r="A36" i="4" s="1"/>
  <c r="A39" i="4" s="1"/>
  <c r="A42" i="4" s="1"/>
  <c r="A45" i="4" s="1"/>
  <c r="A48" i="4" s="1"/>
  <c r="A51" i="4" s="1"/>
  <c r="A54" i="4" s="1"/>
  <c r="A60" i="4"/>
  <c r="A63" i="4" s="1"/>
  <c r="AH290" i="4"/>
  <c r="AP290" i="4" s="1"/>
  <c r="A239" i="4"/>
  <c r="A242" i="4" s="1"/>
  <c r="AC24" i="4"/>
  <c r="AG207" i="4"/>
  <c r="AO207" i="4" s="1"/>
  <c r="AF207" i="4"/>
  <c r="AN207" i="4" s="1"/>
  <c r="AL210" i="5"/>
  <c r="AM210" i="5"/>
  <c r="AQ210" i="5"/>
  <c r="O67" i="5"/>
  <c r="O69" i="5" s="1"/>
  <c r="AE67" i="5"/>
  <c r="AM67" i="5" s="1"/>
  <c r="AI67" i="5"/>
  <c r="AQ67" i="5" s="1"/>
  <c r="AK210" i="5"/>
  <c r="AR210" i="5"/>
  <c r="AI207" i="4"/>
  <c r="AQ207" i="4" s="1"/>
  <c r="AJ207" i="4"/>
  <c r="AR207" i="4" s="1"/>
  <c r="AD207" i="4"/>
  <c r="AL207" i="4" s="1"/>
  <c r="AJ24" i="4"/>
  <c r="AR24" i="4" s="1"/>
  <c r="AE207" i="4"/>
  <c r="AM207" i="4" s="1"/>
  <c r="AC121" i="4"/>
  <c r="AF121" i="4"/>
  <c r="AD24" i="4"/>
  <c r="AL24" i="4" s="1"/>
  <c r="AI24" i="4"/>
  <c r="AQ24" i="4" s="1"/>
  <c r="T66" i="4"/>
  <c r="AE121" i="4"/>
  <c r="AD121" i="4"/>
  <c r="AG121" i="4"/>
  <c r="T121" i="4"/>
  <c r="AJ121" i="4"/>
  <c r="O121" i="4"/>
  <c r="AI121" i="4"/>
  <c r="AH121" i="4"/>
  <c r="AG24" i="4"/>
  <c r="AE24" i="4"/>
  <c r="AM24" i="4" s="1"/>
  <c r="O24" i="4"/>
  <c r="AF24" i="4"/>
  <c r="T24" i="4"/>
  <c r="AH24" i="4"/>
  <c r="AP24" i="4" s="1"/>
  <c r="O66" i="4"/>
  <c r="T67" i="5"/>
  <c r="T69" i="5" s="1"/>
  <c r="AF67" i="5"/>
  <c r="AN67" i="5" s="1"/>
  <c r="AJ67" i="5"/>
  <c r="AG67" i="5"/>
  <c r="AO67" i="5" s="1"/>
  <c r="AC67" i="5"/>
  <c r="AD67" i="5"/>
  <c r="AL67" i="5" s="1"/>
  <c r="AH67" i="5"/>
  <c r="AP67" i="5" s="1"/>
  <c r="AJ66" i="4"/>
  <c r="AI66" i="4"/>
  <c r="AQ66" i="4" s="1"/>
  <c r="AF66" i="4"/>
  <c r="AN66" i="4" s="1"/>
  <c r="AC66" i="4"/>
  <c r="AK66" i="4" s="1"/>
  <c r="AE66" i="4"/>
  <c r="AM66" i="4" s="1"/>
  <c r="AG66" i="4"/>
  <c r="AO66" i="4" s="1"/>
  <c r="AD66" i="4"/>
  <c r="AL66" i="4" s="1"/>
  <c r="AH66" i="4"/>
  <c r="AP66" i="4" s="1"/>
  <c r="M57" i="4"/>
  <c r="N386" i="4"/>
  <c r="M386" i="4" s="1"/>
  <c r="N345" i="4"/>
  <c r="M345" i="4" s="1"/>
  <c r="N358" i="4"/>
  <c r="M358" i="4" s="1"/>
  <c r="N364" i="4"/>
  <c r="M364" i="4" s="1"/>
  <c r="N326" i="4"/>
  <c r="M326" i="4" s="1"/>
  <c r="N48" i="4"/>
  <c r="M48" i="4" s="1"/>
  <c r="AP266" i="4"/>
  <c r="AK145" i="4"/>
  <c r="AG367" i="4"/>
  <c r="AO367" i="4" s="1"/>
  <c r="N355" i="4"/>
  <c r="M355" i="4" s="1"/>
  <c r="O236" i="4"/>
  <c r="N377" i="4"/>
  <c r="M377" i="4" s="1"/>
  <c r="N76" i="4"/>
  <c r="M76" i="4" s="1"/>
  <c r="N88" i="4"/>
  <c r="M88" i="4" s="1"/>
  <c r="N100" i="4"/>
  <c r="M100" i="4" s="1"/>
  <c r="AL272" i="4"/>
  <c r="AF236" i="4"/>
  <c r="AN236" i="4" s="1"/>
  <c r="N91" i="4"/>
  <c r="M91" i="4" s="1"/>
  <c r="AO272" i="4"/>
  <c r="AN266" i="4"/>
  <c r="N392" i="4"/>
  <c r="M392" i="4" s="1"/>
  <c r="AI425" i="4"/>
  <c r="AQ425" i="4" s="1"/>
  <c r="N275" i="4"/>
  <c r="M275" i="4" s="1"/>
  <c r="AD290" i="4"/>
  <c r="AL290" i="4" s="1"/>
  <c r="N40" i="5"/>
  <c r="M40" i="5" s="1"/>
  <c r="N164" i="5"/>
  <c r="N34" i="5"/>
  <c r="M34" i="5" s="1"/>
  <c r="N46" i="5"/>
  <c r="M46" i="5" s="1"/>
  <c r="N28" i="5"/>
  <c r="N31" i="5"/>
  <c r="M31" i="5" s="1"/>
  <c r="AA219" i="5"/>
  <c r="V219" i="5"/>
  <c r="N43" i="5"/>
  <c r="M43" i="5" s="1"/>
  <c r="S218" i="5"/>
  <c r="AB219" i="5"/>
  <c r="N37" i="5"/>
  <c r="M37" i="5" s="1"/>
  <c r="N15" i="4"/>
  <c r="M15" i="4" s="1"/>
  <c r="N18" i="4"/>
  <c r="M18" i="4" s="1"/>
  <c r="N269" i="4"/>
  <c r="N272" i="4" s="1"/>
  <c r="AJ425" i="4"/>
  <c r="AI236" i="4"/>
  <c r="AQ236" i="4" s="1"/>
  <c r="AC236" i="4"/>
  <c r="AK236" i="4" s="1"/>
  <c r="X293" i="4"/>
  <c r="X216" i="4" s="1"/>
  <c r="N36" i="4"/>
  <c r="M36" i="4" s="1"/>
  <c r="N320" i="4"/>
  <c r="M320" i="4" s="1"/>
  <c r="N287" i="4"/>
  <c r="M287" i="4" s="1"/>
  <c r="AD338" i="4"/>
  <c r="AD369" i="4" s="1"/>
  <c r="AL369" i="4" s="1"/>
  <c r="AI338" i="4"/>
  <c r="AI369" i="4" s="1"/>
  <c r="AQ369" i="4" s="1"/>
  <c r="N352" i="4"/>
  <c r="M352" i="4" s="1"/>
  <c r="AE398" i="4"/>
  <c r="AM398" i="4" s="1"/>
  <c r="AD398" i="4"/>
  <c r="AL398" i="4" s="1"/>
  <c r="AI398" i="4"/>
  <c r="AQ398" i="4" s="1"/>
  <c r="N413" i="4"/>
  <c r="M413" i="4" s="1"/>
  <c r="N419" i="4"/>
  <c r="M419" i="4" s="1"/>
  <c r="N422" i="4"/>
  <c r="M422" i="4" s="1"/>
  <c r="T290" i="4"/>
  <c r="N49" i="5"/>
  <c r="M49" i="5" s="1"/>
  <c r="A28" i="5"/>
  <c r="A31" i="5" s="1"/>
  <c r="A34" i="5" s="1"/>
  <c r="A37" i="5" s="1"/>
  <c r="A40" i="5" s="1"/>
  <c r="A43" i="5" s="1"/>
  <c r="A46" i="5" s="1"/>
  <c r="A49" i="5" s="1"/>
  <c r="A52" i="5" s="1"/>
  <c r="A55" i="5" s="1"/>
  <c r="A58" i="5" s="1"/>
  <c r="A61" i="5" s="1"/>
  <c r="N55" i="5"/>
  <c r="M55" i="5" s="1"/>
  <c r="N30" i="4"/>
  <c r="M30" i="4" s="1"/>
  <c r="AB292" i="4"/>
  <c r="AB215" i="4" s="1"/>
  <c r="AH236" i="4"/>
  <c r="AH338" i="4"/>
  <c r="AH369" i="4" s="1"/>
  <c r="AP369" i="4" s="1"/>
  <c r="N374" i="4"/>
  <c r="M374" i="4" s="1"/>
  <c r="O398" i="4"/>
  <c r="AM272" i="4"/>
  <c r="AF338" i="4"/>
  <c r="AN338" i="4" s="1"/>
  <c r="N329" i="4"/>
  <c r="M329" i="4" s="1"/>
  <c r="N335" i="4"/>
  <c r="M335" i="4" s="1"/>
  <c r="AD367" i="4"/>
  <c r="AL367" i="4" s="1"/>
  <c r="AF425" i="4"/>
  <c r="AN425" i="4" s="1"/>
  <c r="AD425" i="4"/>
  <c r="AL425" i="4" s="1"/>
  <c r="AE425" i="4"/>
  <c r="AM425" i="4" s="1"/>
  <c r="N42" i="4"/>
  <c r="M42" i="4" s="1"/>
  <c r="Z292" i="4"/>
  <c r="Z215" i="4" s="1"/>
  <c r="AD236" i="4"/>
  <c r="AL236" i="4" s="1"/>
  <c r="N251" i="4"/>
  <c r="M251" i="4" s="1"/>
  <c r="W293" i="4"/>
  <c r="W216" i="4" s="1"/>
  <c r="AM266" i="4"/>
  <c r="AQ266" i="4"/>
  <c r="O272" i="4"/>
  <c r="N313" i="4"/>
  <c r="M313" i="4" s="1"/>
  <c r="N323" i="4"/>
  <c r="M323" i="4" s="1"/>
  <c r="N380" i="4"/>
  <c r="M380" i="4" s="1"/>
  <c r="N383" i="4"/>
  <c r="M383" i="4" s="1"/>
  <c r="N389" i="4"/>
  <c r="M389" i="4" s="1"/>
  <c r="T398" i="4"/>
  <c r="N278" i="4"/>
  <c r="M278" i="4" s="1"/>
  <c r="AM145" i="4"/>
  <c r="V292" i="4"/>
  <c r="V215" i="4" s="1"/>
  <c r="T338" i="4"/>
  <c r="T369" i="4" s="1"/>
  <c r="AE367" i="4"/>
  <c r="AM367" i="4" s="1"/>
  <c r="T425" i="4"/>
  <c r="N401" i="4"/>
  <c r="AO266" i="4"/>
  <c r="AC367" i="4"/>
  <c r="T367" i="4"/>
  <c r="AG398" i="4"/>
  <c r="AO398" i="4" s="1"/>
  <c r="N404" i="4"/>
  <c r="M404" i="4" s="1"/>
  <c r="O425" i="4"/>
  <c r="AJ290" i="4"/>
  <c r="AF290" i="4"/>
  <c r="AN290" i="4" s="1"/>
  <c r="AO145" i="4"/>
  <c r="N82" i="4"/>
  <c r="M82" i="4" s="1"/>
  <c r="N94" i="4"/>
  <c r="M94" i="4" s="1"/>
  <c r="N79" i="4"/>
  <c r="M79" i="4" s="1"/>
  <c r="AJ236" i="4"/>
  <c r="AB293" i="4"/>
  <c r="AB216" i="4" s="1"/>
  <c r="N242" i="4"/>
  <c r="M242" i="4" s="1"/>
  <c r="AG338" i="4"/>
  <c r="AO338" i="4" s="1"/>
  <c r="AK369" i="4"/>
  <c r="AC398" i="4"/>
  <c r="AK398" i="4"/>
  <c r="AG425" i="4"/>
  <c r="AO425" i="4" s="1"/>
  <c r="N21" i="4"/>
  <c r="M21" i="4" s="1"/>
  <c r="N33" i="4"/>
  <c r="M33" i="4" s="1"/>
  <c r="N51" i="4"/>
  <c r="M51" i="4" s="1"/>
  <c r="Q292" i="4"/>
  <c r="T236" i="4"/>
  <c r="AG236" i="4"/>
  <c r="AQ272" i="4"/>
  <c r="O338" i="4"/>
  <c r="O369" i="4" s="1"/>
  <c r="N316" i="4"/>
  <c r="M316" i="4" s="1"/>
  <c r="AK367" i="4"/>
  <c r="N257" i="4"/>
  <c r="M257" i="4" s="1"/>
  <c r="S292" i="4"/>
  <c r="AC260" i="4"/>
  <c r="U292" i="4"/>
  <c r="U215" i="4" s="1"/>
  <c r="AP272" i="4"/>
  <c r="Y293" i="4"/>
  <c r="Y216" i="4" s="1"/>
  <c r="AC338" i="4"/>
  <c r="AC369" i="4" s="1"/>
  <c r="AJ338" i="4"/>
  <c r="AJ369" i="4" s="1"/>
  <c r="N332" i="4"/>
  <c r="M332" i="4" s="1"/>
  <c r="AI367" i="4"/>
  <c r="AQ367" i="4" s="1"/>
  <c r="N349" i="4"/>
  <c r="M349" i="4" s="1"/>
  <c r="AH398" i="4"/>
  <c r="AP398" i="4" s="1"/>
  <c r="AG290" i="4"/>
  <c r="AO290" i="4" s="1"/>
  <c r="N45" i="4"/>
  <c r="M45" i="4" s="1"/>
  <c r="AE236" i="4"/>
  <c r="AM236" i="4" s="1"/>
  <c r="N233" i="4"/>
  <c r="M233" i="4" s="1"/>
  <c r="Z293" i="4"/>
  <c r="Z216" i="4" s="1"/>
  <c r="AJ260" i="4"/>
  <c r="AH260" i="4"/>
  <c r="AP260" i="4" s="1"/>
  <c r="AI260" i="4"/>
  <c r="AQ260" i="4" s="1"/>
  <c r="AN272" i="4"/>
  <c r="AE338" i="4"/>
  <c r="AE369" i="4" s="1"/>
  <c r="N342" i="4"/>
  <c r="M342" i="4" s="1"/>
  <c r="N361" i="4"/>
  <c r="M361" i="4" s="1"/>
  <c r="AF398" i="4"/>
  <c r="AN398" i="4" s="1"/>
  <c r="N407" i="4"/>
  <c r="M407" i="4" s="1"/>
  <c r="N416" i="4"/>
  <c r="M416" i="4" s="1"/>
  <c r="N281" i="4"/>
  <c r="M281" i="4" s="1"/>
  <c r="O290" i="4"/>
  <c r="AC122" i="5"/>
  <c r="AK122" i="5" s="1"/>
  <c r="T260" i="4"/>
  <c r="X219" i="5"/>
  <c r="Q218" i="5"/>
  <c r="R218" i="5"/>
  <c r="N263" i="4"/>
  <c r="AK266" i="4"/>
  <c r="N248" i="4"/>
  <c r="M248" i="4" s="1"/>
  <c r="AE260" i="4"/>
  <c r="AM260" i="4" s="1"/>
  <c r="N201" i="5"/>
  <c r="V293" i="4"/>
  <c r="V216" i="4" s="1"/>
  <c r="N254" i="4"/>
  <c r="M254" i="4" s="1"/>
  <c r="AG260" i="4"/>
  <c r="AO260" i="4" s="1"/>
  <c r="AD260" i="4"/>
  <c r="AL260" i="4" s="1"/>
  <c r="O260" i="4"/>
  <c r="U219" i="5"/>
  <c r="M204" i="4"/>
  <c r="AH122" i="5"/>
  <c r="AP122" i="5" s="1"/>
  <c r="AJ122" i="5"/>
  <c r="AI122" i="5"/>
  <c r="AQ122" i="5" s="1"/>
  <c r="N204" i="5"/>
  <c r="M204" i="5" s="1"/>
  <c r="N52" i="5"/>
  <c r="M52" i="5" s="1"/>
  <c r="AG122" i="5"/>
  <c r="AO122" i="5" s="1"/>
  <c r="Y219" i="5"/>
  <c r="AE122" i="5"/>
  <c r="AM122" i="5" s="1"/>
  <c r="AD122" i="5"/>
  <c r="AL122" i="5" s="1"/>
  <c r="N152" i="5"/>
  <c r="O122" i="5"/>
  <c r="AF122" i="5"/>
  <c r="AN122" i="5" s="1"/>
  <c r="P218" i="5"/>
  <c r="Z219" i="5"/>
  <c r="W219" i="5"/>
  <c r="M230" i="4"/>
  <c r="A275" i="4"/>
  <c r="A278" i="4" s="1"/>
  <c r="A281" i="4" s="1"/>
  <c r="A284" i="4" s="1"/>
  <c r="AP145" i="4"/>
  <c r="U293" i="4"/>
  <c r="AK338" i="4"/>
  <c r="Y292" i="4"/>
  <c r="N12" i="4"/>
  <c r="N85" i="4"/>
  <c r="M85" i="4" s="1"/>
  <c r="N97" i="4"/>
  <c r="M97" i="4" s="1"/>
  <c r="AR145" i="4"/>
  <c r="R292" i="4"/>
  <c r="AA292" i="4"/>
  <c r="AL266" i="4"/>
  <c r="P292" i="4"/>
  <c r="AK260" i="4"/>
  <c r="AF260" i="4"/>
  <c r="AF367" i="4"/>
  <c r="AN367" i="4" s="1"/>
  <c r="AE290" i="4"/>
  <c r="AM290" i="4" s="1"/>
  <c r="AL145" i="4"/>
  <c r="W292" i="4"/>
  <c r="X292" i="4"/>
  <c r="AH367" i="4"/>
  <c r="AP367" i="4" s="1"/>
  <c r="AJ367" i="4"/>
  <c r="AJ398" i="4"/>
  <c r="O367" i="4"/>
  <c r="N73" i="4"/>
  <c r="N27" i="4"/>
  <c r="AQ145" i="4"/>
  <c r="AN145" i="4"/>
  <c r="AA293" i="4"/>
  <c r="AA216" i="4" s="1"/>
  <c r="AK272" i="4"/>
  <c r="W370" i="4"/>
  <c r="AC425" i="4"/>
  <c r="AK425" i="4" s="1"/>
  <c r="AH425" i="4"/>
  <c r="AP425" i="4" s="1"/>
  <c r="AC290" i="4"/>
  <c r="AK290" i="4" s="1"/>
  <c r="AI290" i="4"/>
  <c r="AQ290" i="4" s="1"/>
  <c r="AK24" i="4"/>
  <c r="O212" i="5" l="1"/>
  <c r="O214" i="5" s="1"/>
  <c r="M201" i="5"/>
  <c r="M216" i="5" s="1"/>
  <c r="N216" i="5"/>
  <c r="M164" i="5"/>
  <c r="M210" i="5" s="1"/>
  <c r="N210" i="5"/>
  <c r="AO236" i="4"/>
  <c r="AG292" i="4"/>
  <c r="AP236" i="4"/>
  <c r="AH292" i="4"/>
  <c r="AE69" i="5"/>
  <c r="AM69" i="5" s="1"/>
  <c r="A245" i="4"/>
  <c r="A248" i="4" s="1"/>
  <c r="A251" i="4" s="1"/>
  <c r="A254" i="4" s="1"/>
  <c r="A257" i="4" s="1"/>
  <c r="X218" i="5"/>
  <c r="AJ212" i="5"/>
  <c r="AR212" i="5" s="1"/>
  <c r="AR122" i="5"/>
  <c r="AB218" i="5"/>
  <c r="AA218" i="5"/>
  <c r="U218" i="5"/>
  <c r="W218" i="5"/>
  <c r="AJ69" i="5"/>
  <c r="AR67" i="5"/>
  <c r="Y218" i="5"/>
  <c r="AC69" i="5"/>
  <c r="AK69" i="5" s="1"/>
  <c r="AK67" i="5"/>
  <c r="Z218" i="5"/>
  <c r="AI69" i="5"/>
  <c r="AQ69" i="5" s="1"/>
  <c r="AF212" i="5"/>
  <c r="AN212" i="5" s="1"/>
  <c r="AE212" i="5"/>
  <c r="AM212" i="5" s="1"/>
  <c r="AG212" i="5"/>
  <c r="AO212" i="5" s="1"/>
  <c r="AI212" i="5"/>
  <c r="AQ212" i="5" s="1"/>
  <c r="AH212" i="5"/>
  <c r="AP212" i="5" s="1"/>
  <c r="T214" i="5"/>
  <c r="AD212" i="5"/>
  <c r="AL212" i="5" s="1"/>
  <c r="AC212" i="5"/>
  <c r="AK212" i="5" s="1"/>
  <c r="AR121" i="4"/>
  <c r="AJ209" i="4"/>
  <c r="AR209" i="4" s="1"/>
  <c r="AL121" i="4"/>
  <c r="AD209" i="4"/>
  <c r="AL209" i="4" s="1"/>
  <c r="AM121" i="4"/>
  <c r="AE209" i="4"/>
  <c r="AM209" i="4" s="1"/>
  <c r="AN121" i="4"/>
  <c r="AF209" i="4"/>
  <c r="AN209" i="4" s="1"/>
  <c r="AP121" i="4"/>
  <c r="AH209" i="4"/>
  <c r="AP209" i="4" s="1"/>
  <c r="AK121" i="4"/>
  <c r="AC209" i="4"/>
  <c r="AK209" i="4" s="1"/>
  <c r="AQ121" i="4"/>
  <c r="AI209" i="4"/>
  <c r="AQ209" i="4" s="1"/>
  <c r="AO121" i="4"/>
  <c r="AG209" i="4"/>
  <c r="AO209" i="4" s="1"/>
  <c r="N66" i="4"/>
  <c r="AF68" i="4"/>
  <c r="AC68" i="4"/>
  <c r="AJ68" i="4"/>
  <c r="AR66" i="4"/>
  <c r="N121" i="4"/>
  <c r="AL338" i="4"/>
  <c r="T68" i="4"/>
  <c r="O68" i="4"/>
  <c r="AG68" i="4"/>
  <c r="N24" i="4"/>
  <c r="AH68" i="4"/>
  <c r="AE68" i="4"/>
  <c r="AD68" i="4"/>
  <c r="AN24" i="4"/>
  <c r="AI68" i="4"/>
  <c r="AF69" i="5"/>
  <c r="AN69" i="5" s="1"/>
  <c r="AH69" i="5"/>
  <c r="AD69" i="5"/>
  <c r="AL69" i="5" s="1"/>
  <c r="AG69" i="5"/>
  <c r="AO69" i="5" s="1"/>
  <c r="M28" i="5"/>
  <c r="M67" i="5" s="1"/>
  <c r="M69" i="5" s="1"/>
  <c r="N67" i="5"/>
  <c r="N69" i="5" s="1"/>
  <c r="M269" i="4"/>
  <c r="M272" i="4" s="1"/>
  <c r="AG369" i="4"/>
  <c r="AO369" i="4" s="1"/>
  <c r="AP338" i="4"/>
  <c r="M398" i="4"/>
  <c r="AM369" i="4"/>
  <c r="AQ338" i="4"/>
  <c r="AF292" i="4"/>
  <c r="AN216" i="5"/>
  <c r="AO216" i="5"/>
  <c r="AQ216" i="5"/>
  <c r="AM338" i="4"/>
  <c r="AJ292" i="4"/>
  <c r="T292" i="4"/>
  <c r="M367" i="4"/>
  <c r="M290" i="4"/>
  <c r="AI292" i="4"/>
  <c r="AO24" i="4"/>
  <c r="AF369" i="4"/>
  <c r="AN369" i="4" s="1"/>
  <c r="M338" i="4"/>
  <c r="M369" i="4" s="1"/>
  <c r="N236" i="4"/>
  <c r="N398" i="4"/>
  <c r="AD292" i="4"/>
  <c r="N367" i="4"/>
  <c r="AN260" i="4"/>
  <c r="N425" i="4"/>
  <c r="M401" i="4"/>
  <c r="M425" i="4" s="1"/>
  <c r="AC292" i="4"/>
  <c r="N338" i="4"/>
  <c r="N369" i="4" s="1"/>
  <c r="N290" i="4"/>
  <c r="M236" i="4"/>
  <c r="O292" i="4"/>
  <c r="AE292" i="4"/>
  <c r="M260" i="4"/>
  <c r="N260" i="4"/>
  <c r="N266" i="4"/>
  <c r="M263" i="4"/>
  <c r="M266" i="4" s="1"/>
  <c r="AR216" i="5"/>
  <c r="M152" i="5"/>
  <c r="N122" i="5"/>
  <c r="AK216" i="5"/>
  <c r="M73" i="4"/>
  <c r="Y215" i="4"/>
  <c r="M12" i="4"/>
  <c r="M24" i="4" s="1"/>
  <c r="W215" i="4"/>
  <c r="M27" i="4"/>
  <c r="M66" i="4" s="1"/>
  <c r="AA215" i="4"/>
  <c r="N212" i="5" l="1"/>
  <c r="N214" i="5" s="1"/>
  <c r="O211" i="4"/>
  <c r="AM292" i="4"/>
  <c r="T211" i="4"/>
  <c r="AP292" i="4"/>
  <c r="N68" i="4"/>
  <c r="X215" i="4"/>
  <c r="U216" i="4"/>
  <c r="O218" i="5"/>
  <c r="AH214" i="5"/>
  <c r="AP214" i="5" s="1"/>
  <c r="AP69" i="5"/>
  <c r="AL216" i="5"/>
  <c r="V218" i="5"/>
  <c r="T218" i="5"/>
  <c r="AJ214" i="5"/>
  <c r="AR69" i="5"/>
  <c r="AG214" i="5"/>
  <c r="AG218" i="5" s="1"/>
  <c r="AO218" i="5" s="1"/>
  <c r="AI214" i="5"/>
  <c r="AI218" i="5" s="1"/>
  <c r="AQ218" i="5" s="1"/>
  <c r="AC214" i="5"/>
  <c r="AC218" i="5" s="1"/>
  <c r="AK218" i="5" s="1"/>
  <c r="AE214" i="5"/>
  <c r="AM214" i="5" s="1"/>
  <c r="AD214" i="5"/>
  <c r="AD218" i="5" s="1"/>
  <c r="AF214" i="5"/>
  <c r="AL68" i="4"/>
  <c r="AD211" i="4"/>
  <c r="AO68" i="4"/>
  <c r="AG211" i="4"/>
  <c r="AN68" i="4"/>
  <c r="AF211" i="4"/>
  <c r="AK68" i="4"/>
  <c r="AC211" i="4"/>
  <c r="AM68" i="4"/>
  <c r="AE211" i="4"/>
  <c r="AM211" i="4" s="1"/>
  <c r="AQ68" i="4"/>
  <c r="AI211" i="4"/>
  <c r="AP68" i="4"/>
  <c r="AH211" i="4"/>
  <c r="AP211" i="4" s="1"/>
  <c r="AR68" i="4"/>
  <c r="AJ211" i="4"/>
  <c r="AN292" i="4"/>
  <c r="M121" i="4"/>
  <c r="M68" i="4"/>
  <c r="AQ292" i="4"/>
  <c r="AO292" i="4"/>
  <c r="AP216" i="5"/>
  <c r="AL292" i="4"/>
  <c r="AK292" i="4"/>
  <c r="M292" i="4"/>
  <c r="N292" i="4"/>
  <c r="AM216" i="5"/>
  <c r="M212" i="5"/>
  <c r="M214" i="5" s="1"/>
  <c r="M218" i="5" s="1"/>
  <c r="AF215" i="4" l="1"/>
  <c r="AN215" i="4" s="1"/>
  <c r="AN211" i="4"/>
  <c r="AD215" i="4"/>
  <c r="AL215" i="4" s="1"/>
  <c r="AL211" i="4"/>
  <c r="AJ215" i="4"/>
  <c r="AR215" i="4" s="1"/>
  <c r="AR211" i="4"/>
  <c r="AI215" i="4"/>
  <c r="AQ215" i="4" s="1"/>
  <c r="AQ211" i="4"/>
  <c r="AC215" i="4"/>
  <c r="AK215" i="4" s="1"/>
  <c r="AK211" i="4"/>
  <c r="AG215" i="4"/>
  <c r="AO215" i="4" s="1"/>
  <c r="AO211" i="4"/>
  <c r="AE215" i="4"/>
  <c r="AM215" i="4" s="1"/>
  <c r="AQ214" i="5"/>
  <c r="AH215" i="4"/>
  <c r="AP215" i="4" s="1"/>
  <c r="AL218" i="5"/>
  <c r="AL214" i="5"/>
  <c r="AE218" i="5"/>
  <c r="AM218" i="5" s="1"/>
  <c r="AO214" i="5"/>
  <c r="AN214" i="5"/>
  <c r="AF218" i="5"/>
  <c r="AN218" i="5" s="1"/>
  <c r="AH218" i="5"/>
  <c r="AP218" i="5" s="1"/>
  <c r="AJ218" i="5"/>
  <c r="AR218" i="5" s="1"/>
  <c r="AR214" i="5"/>
  <c r="AK214" i="5"/>
  <c r="N218" i="5"/>
  <c r="A76" i="4" l="1"/>
  <c r="A79" i="4" s="1"/>
  <c r="A82" i="4" s="1"/>
  <c r="A85" i="4" s="1"/>
  <c r="A88" i="4" s="1"/>
  <c r="A91" i="4" s="1"/>
  <c r="A94" i="4" s="1"/>
  <c r="A97" i="4" s="1"/>
  <c r="A100" i="4" s="1"/>
  <c r="A103" i="4" s="1"/>
  <c r="A106" i="4" l="1"/>
  <c r="A109" i="4" s="1"/>
  <c r="A112" i="4" s="1"/>
  <c r="A115" i="4" l="1"/>
  <c r="A118" i="4" l="1"/>
  <c r="A164" i="4" l="1"/>
</calcChain>
</file>

<file path=xl/comments1.xml><?xml version="1.0" encoding="utf-8"?>
<comments xmlns="http://schemas.openxmlformats.org/spreadsheetml/2006/main">
  <authors>
    <author>Навчальна частина</author>
    <author>Автор</author>
  </authors>
  <commentList>
    <comment ref="B13" authorId="0" shapeId="0">
      <text>
        <r>
          <rPr>
            <sz val="11"/>
            <color indexed="81"/>
            <rFont val="Tahoma"/>
            <family val="2"/>
            <charset val="204"/>
          </rPr>
          <t xml:space="preserve">
Навчальна частина:
ПР 11 Вільно спілкуватися з професійних проблем державною та іноземною мовами усно і письмово, обговорювати результати професійної діяльності з фахівцями та нефахівцями, аргументувати свою позицію з дискусійних питань.
ПР 23  Спілкуватися державною мовою, привертати увагу аудиторії, висловлювати власну думку, аргументувати, вислуховувати співрозмовника, сприймати іншу точку зору, правильно використовувати різні мовні засоби відповідно до комунікативних намірів, сприймати, відтворювати, редагувати тексти офіційного-ділового та наукового стилів; вести писемне ділове мовлення, писати ділові папери у професійній діяльності</t>
        </r>
      </text>
    </comment>
    <comment ref="C13" authorId="1" shapeId="0">
      <text>
        <r>
          <rPr>
            <sz val="9"/>
            <color indexed="81"/>
            <rFont val="Tahoma"/>
            <family val="2"/>
            <charset val="204"/>
          </rPr>
          <t>Автор:
К03. Здатність спілкуватися державною мовою як усно, так 
і письмово.</t>
        </r>
      </text>
    </comment>
    <comment ref="B16" authorId="0" shapeId="0">
      <text>
        <r>
          <rPr>
            <sz val="9"/>
            <color indexed="81"/>
            <rFont val="Tahoma"/>
            <family val="2"/>
            <charset val="204"/>
          </rPr>
          <t>Навчальна частина:
РНвп 4 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  
ПР 11 Вільно спілкуватися з професійних проблем державною та іноземною мовами усно і письмово, обговорювати результати професійної діяльності з фахівцями та нефахівцями, аргументувати свою позицію з дискусійних питань.
ПР 14 Розуміти принципи європейської демократії та поваги до прав громадян, враховувати їх при прийнятті рішень.</t>
        </r>
      </text>
    </comment>
    <comment ref="C16" authorId="1" shapeId="0">
      <text>
        <r>
          <rPr>
            <sz val="9"/>
            <color indexed="81"/>
            <rFont val="Tahoma"/>
            <family val="2"/>
            <charset val="204"/>
          </rPr>
          <t xml:space="preserve">
Автор:
К10. Здатність  зберігати та примножувати моральні, 
культурні, наукові цінності і  досягнення суспільства на 
основі розуміння історії та закономірностей розвитку 
предметної області, її місця у загальній системі знань про 
природу і суспільство та у розвитку суспільства, техніки і 
технологій, використовувати різні види та форми рухової 
активності для активного відпочинку та ведення здорового 
способу життя. </t>
        </r>
      </text>
    </comment>
    <comment ref="B19" authorId="0" shapeId="0">
      <text>
        <r>
          <rPr>
            <b/>
            <sz val="9"/>
            <color indexed="81"/>
            <rFont val="Tahoma"/>
            <family val="2"/>
            <charset val="204"/>
          </rPr>
          <t>Навчальна частина:
ПР 05 Знати основи теорії електромагнітного поля, методи розрахунку електричних кіл та уміти використовувати їх для вирішення практичних проблем у професійній діяльності.
ПР 07 Здійснювати аналіз процесів в електроенергетичному, електротехнічному та електромеханічному обладнанні, відповідних комплексах і системах.
ПР 08 Обирати і застосовувати придатні методи для аналізу і синтезу електромеханічних та електроенергетичних систем із заданими показниками.
ПР 21 Володіти знаннями та розуміннями розділів вищої математики, що мають відношення до електротехнічної, електромрн алгебра, аналітична геометрія, диференціальне та інтегральне числення функції однієї та декількох змінних, теорія числових та функціональних рядів, теорія функцій комплексної змінної, звичайні диференціальні рівняння та рівняння математичної фізики, операційне числення, теорія ймовірностей та математична статистка.
Навчальна частина:</t>
        </r>
      </text>
    </comment>
    <comment ref="C19" authorId="1" shapeId="0">
      <text>
        <r>
          <rPr>
            <b/>
            <sz val="9"/>
            <color indexed="81"/>
            <rFont val="Tahoma"/>
            <family val="2"/>
            <charset val="204"/>
          </rPr>
          <t>Автор:
ФК12. Здатність вирішувати практичні задачі із залученням 
методів математики, фізики та електротехніки.
ЗК-1  Здатність до абстрактного мислення, аналізу і синтезу.</t>
        </r>
      </text>
    </comment>
    <comment ref="B22" authorId="0" shapeId="0">
      <text>
        <r>
          <rPr>
            <b/>
            <sz val="9"/>
            <color indexed="81"/>
            <rFont val="Tahoma"/>
            <family val="2"/>
            <charset val="204"/>
          </rPr>
          <t>Навчальна частина:
ПР 05 Знати основи теорії електромагнітного поля, методи розрахунку електричних кіл та уміти використовувати їх для вирішення практичних проблем у професійній діяльності.
ПР 07 Здійснювати аналіз процесів в електроенергетичному, електротехнічному та електромеханічному обладнанні, відповідних комплексах і системах.
ПР 08 Обирати і застосовувати придатні методи для аналізу і синтезу електромеханічних та електроенергетичних систем із заданими показниками.
ПР 22 Демонструвати знання та розуміння розділів фізики, що мають відношення до базового рівня спеціальності: механіка; молекулярна фізика та термодинаміка; електрика та магнетизм; коливання та хвилі; основи геометричної оптики; основи квантової фізики, фізики атому та атомного ядра. Правильно використовувати вимірювальні прилади та їх системи, реалізувати прості експериментальні дослідження, коректно аналізувати отримані результати та робить відповідні висновки за ними. Аналізувати фізичні явища і процеси, що протікають в електричному та електромеханічному обладнанні; використовувати результати проведеного аналізу при експлуатації, ремонті та налагодженні озброєння і військової техніки та інших військово-професійних задачах.</t>
        </r>
      </text>
    </comment>
    <comment ref="C22" authorId="1" shapeId="0">
      <text>
        <r>
          <rPr>
            <b/>
            <sz val="9"/>
            <color indexed="81"/>
            <rFont val="Tahoma"/>
            <family val="2"/>
            <charset val="204"/>
          </rPr>
          <t>ФК-12. Здатність вирішувати практичні задачі із залученням 
методів математики, фізики та електротехніки.
ЗК-1  Здатність до абстрактного мислення, аналізу і синтезу.</t>
        </r>
      </text>
    </comment>
    <comment ref="B28"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 xml:space="preserve">ПР 01 </t>
        </r>
        <r>
          <rPr>
            <sz val="9"/>
            <color indexed="81"/>
            <rFont val="Tahoma"/>
            <family val="2"/>
            <charset val="204"/>
          </rPr>
          <t xml:space="preserve">Знати і розуміти принципи роботи електричних систем та мереж, силового обладнання електричних станцій та підстанцій, пристроїв захисного заземлення та грозозахисту та уміти використовувати їх для вирішення практичних проблем у професійній діяльності.
</t>
        </r>
        <r>
          <rPr>
            <b/>
            <sz val="9"/>
            <color indexed="81"/>
            <rFont val="Tahoma"/>
            <family val="2"/>
            <charset val="204"/>
          </rPr>
          <t xml:space="preserve">ПР 03 </t>
        </r>
        <r>
          <rPr>
            <sz val="9"/>
            <color indexed="81"/>
            <rFont val="Tahoma"/>
            <family val="2"/>
            <charset val="204"/>
          </rPr>
          <t xml:space="preserve">Знати принципи роботи електричних машин, апаратів та автоматизованих електроприводів та уміти використовувати їх для вирішення практичних проблем у професійній діяльності.
</t>
        </r>
        <r>
          <rPr>
            <b/>
            <sz val="9"/>
            <color indexed="81"/>
            <rFont val="Tahoma"/>
            <family val="2"/>
            <charset val="204"/>
          </rPr>
          <t>ПР 05</t>
        </r>
        <r>
          <rPr>
            <sz val="9"/>
            <color indexed="81"/>
            <rFont val="Tahoma"/>
            <family val="2"/>
            <charset val="204"/>
          </rPr>
          <t xml:space="preserve"> Знати основи теорії електромагнітного поля, методи розрахунку електричних кіл та уміти використовувати їх для вирішення практичних проблем у професійній діяльності.
</t>
        </r>
        <r>
          <rPr>
            <b/>
            <sz val="9"/>
            <color indexed="81"/>
            <rFont val="Tahoma"/>
            <family val="2"/>
            <charset val="204"/>
          </rPr>
          <t>ПР 06</t>
        </r>
        <r>
          <rPr>
            <sz val="9"/>
            <color indexed="81"/>
            <rFont val="Tahoma"/>
            <family val="2"/>
            <charset val="204"/>
          </rPr>
          <t xml:space="preserve"> Застосовувати прикладне програмне забезпечення, мікроконтролери та мікропроцесорну техніку для вирішення практичних проблем у професійній діяльності.
</t>
        </r>
        <r>
          <rPr>
            <b/>
            <sz val="9"/>
            <color indexed="81"/>
            <rFont val="Tahoma"/>
            <family val="2"/>
            <charset val="204"/>
          </rPr>
          <t>ПР 07</t>
        </r>
        <r>
          <rPr>
            <sz val="9"/>
            <color indexed="81"/>
            <rFont val="Tahoma"/>
            <family val="2"/>
            <charset val="204"/>
          </rPr>
          <t xml:space="preserve"> Здійснювати аналіз процесів в електроенергетичному, електротехнічному та електромеханічному обладнанні, відповідних комплексах і системах.
</t>
        </r>
        <r>
          <rPr>
            <b/>
            <sz val="9"/>
            <color indexed="81"/>
            <rFont val="Tahoma"/>
            <family val="2"/>
            <charset val="204"/>
          </rPr>
          <t>ПР 08</t>
        </r>
        <r>
          <rPr>
            <sz val="9"/>
            <color indexed="81"/>
            <rFont val="Tahoma"/>
            <family val="2"/>
            <charset val="204"/>
          </rPr>
          <t xml:space="preserve"> Обирати і застосовувати придатні методи для аналізу і синтезу електромеханічних та електроенергетичних систем із заданими показниками.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12</t>
        </r>
        <r>
          <rPr>
            <sz val="9"/>
            <color indexed="81"/>
            <rFont val="Tahoma"/>
            <family val="2"/>
            <charset val="204"/>
          </rPr>
          <t xml:space="preserve"> Розуміти основні принципи і завдання технічної та екологічної безпеки об’єктів електротехніки та електромеханіки, враховувати їх при прийнятті рішень.
</t>
        </r>
        <r>
          <rPr>
            <b/>
            <sz val="9"/>
            <color indexed="81"/>
            <rFont val="Tahoma"/>
            <family val="2"/>
            <charset val="204"/>
          </rPr>
          <t>ПР 19</t>
        </r>
        <r>
          <rPr>
            <sz val="9"/>
            <color indexed="81"/>
            <rFont val="Tahoma"/>
            <family val="2"/>
            <charset val="204"/>
          </rPr>
          <t xml:space="preserve"> Застосовувати придатні емпіричні і теоретичні методи для зменшення втрат електричної енергії при її виробництві, транспортуванні, розподіленні та використанні.</t>
        </r>
      </text>
    </comment>
    <comment ref="C28" authorId="1"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ФК-11.</t>
        </r>
        <r>
          <rPr>
            <sz val="9"/>
            <color indexed="81"/>
            <rFont val="Tahoma"/>
            <family val="2"/>
            <charset val="204"/>
          </rPr>
          <t xml:space="preserve">  Здатність вирішувати практичні задачі із 
застосуванням  систем автоматизованого проектування і 
розрахунків (САПР).
</t>
        </r>
        <r>
          <rPr>
            <b/>
            <sz val="9"/>
            <color indexed="81"/>
            <rFont val="Tahoma"/>
            <family val="2"/>
            <charset val="204"/>
          </rPr>
          <t>ФК-12.</t>
        </r>
        <r>
          <rPr>
            <sz val="9"/>
            <color indexed="81"/>
            <rFont val="Tahoma"/>
            <family val="2"/>
            <charset val="204"/>
          </rPr>
          <t xml:space="preserve"> Здатність вирішувати практичні задачі із залученням 
методів математики, фізики та електротехніки.
</t>
        </r>
        <r>
          <rPr>
            <b/>
            <sz val="9"/>
            <color indexed="81"/>
            <rFont val="Tahoma"/>
            <family val="2"/>
            <charset val="204"/>
          </rPr>
          <t xml:space="preserve">ФК-17.  </t>
        </r>
        <r>
          <rPr>
            <sz val="9"/>
            <color indexed="81"/>
            <rFont val="Tahoma"/>
            <family val="2"/>
            <charset val="204"/>
          </rPr>
          <t xml:space="preserve">Здатність розробляти проекти  електроенергетичного, 
електротехнічного та електромеханічного устаткування  із 
дотриманням вимог законодавства, стандартів і технічного 
завдання.
</t>
        </r>
        <r>
          <rPr>
            <b/>
            <sz val="9"/>
            <color indexed="81"/>
            <rFont val="Tahoma"/>
            <family val="2"/>
            <charset val="204"/>
          </rPr>
          <t xml:space="preserve">ФК-19 </t>
        </r>
        <r>
          <rPr>
            <sz val="9"/>
            <color indexed="81"/>
            <rFont val="Tahoma"/>
            <family val="2"/>
            <charset val="204"/>
          </rPr>
          <t xml:space="preserve"> Усвідомлення необхідності підвищення ефективності електроенергетичного,  електротехнічного  та електромеханічного устаткування.</t>
        </r>
      </text>
    </comment>
    <comment ref="B31"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09</t>
        </r>
        <r>
          <rPr>
            <sz val="9"/>
            <color indexed="81"/>
            <rFont val="Tahoma"/>
            <family val="2"/>
            <charset val="204"/>
          </rPr>
          <t xml:space="preserve"> Уміти оцінювати енергоефективність та надійність роботи електроенергетичних, електротехнічних та електромеханічних систем. 
</t>
        </r>
        <r>
          <rPr>
            <b/>
            <sz val="9"/>
            <color indexed="81"/>
            <rFont val="Tahoma"/>
            <family val="2"/>
            <charset val="204"/>
          </rPr>
          <t xml:space="preserve">ПР 13 </t>
        </r>
        <r>
          <rPr>
            <sz val="9"/>
            <color indexed="81"/>
            <rFont val="Tahoma"/>
            <family val="2"/>
            <charset val="204"/>
          </rPr>
          <t xml:space="preserve">Розуміти значення традиційної та відновлюваної енергетики для успішного економічного розвитку країни.
</t>
        </r>
        <r>
          <rPr>
            <b/>
            <sz val="9"/>
            <color indexed="81"/>
            <rFont val="Tahoma"/>
            <family val="2"/>
            <charset val="204"/>
          </rPr>
          <t>ПР 19</t>
        </r>
        <r>
          <rPr>
            <sz val="9"/>
            <color indexed="81"/>
            <rFont val="Tahoma"/>
            <family val="2"/>
            <charset val="204"/>
          </rPr>
          <t xml:space="preserve"> Застосовувати придатні емпіричні і теоретичні методи для зменшення втрат електричної енергії при її виробництві, транспортуванні, розподіленні та використанні.</t>
        </r>
      </text>
    </comment>
    <comment ref="C31" authorId="1"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 xml:space="preserve">ФК-19  </t>
        </r>
        <r>
          <rPr>
            <sz val="9"/>
            <color indexed="81"/>
            <rFont val="Tahoma"/>
            <family val="2"/>
            <charset val="204"/>
          </rPr>
          <t>Усвідомлення необхідності підвищення ефективності електроенергетичного,  електротехнічного  та електромеханічного устаткування.</t>
        </r>
      </text>
    </comment>
    <comment ref="B34"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02</t>
        </r>
        <r>
          <rPr>
            <sz val="9"/>
            <color indexed="81"/>
            <rFont val="Tahoma"/>
            <family val="2"/>
            <charset val="204"/>
          </rPr>
          <t xml:space="preserve"> Знати і розуміти теоретичні основи метрології та електричних вимірювань, принципи роботи пристроїв автоматичного керування, релейного захисту та автоматики, мати навички здійснення відповідних вимірювань і використання зазначених пристроїв для вирішення професійних завдань.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18</t>
        </r>
        <r>
          <rPr>
            <sz val="9"/>
            <color indexed="81"/>
            <rFont val="Tahoma"/>
            <family val="2"/>
            <charset val="204"/>
          </rPr>
          <t xml:space="preserve"> Вміти самостійно вчитися, опановувати нові знання і вдосконалювати навички роботи з сучасним обладнанням, вимірювальною технікою та прикладним програмним забезпеченням.</t>
        </r>
      </text>
    </comment>
    <comment ref="C34" authorId="1"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 xml:space="preserve">ФК-14. </t>
        </r>
        <r>
          <rPr>
            <sz val="9"/>
            <color indexed="81"/>
            <rFont val="Tahoma"/>
            <family val="2"/>
            <charset val="204"/>
          </rPr>
          <t xml:space="preserve">Здатність вирішувати  комплексні  спеціалізовані 
задачі і практичні проблеми, пов’язані з проблемами 
метрології, електричних вимірювань, роботою пристроїв 
автоматичного керування, релейного захисту та 
автоматики.
</t>
        </r>
        <r>
          <rPr>
            <b/>
            <sz val="9"/>
            <color indexed="81"/>
            <rFont val="Tahoma"/>
            <family val="2"/>
            <charset val="204"/>
          </rPr>
          <t xml:space="preserve">ФК-20 </t>
        </r>
        <r>
          <rPr>
            <sz val="9"/>
            <color indexed="81"/>
            <rFont val="Tahoma"/>
            <family val="2"/>
            <charset val="204"/>
          </rPr>
          <t xml:space="preserve"> Усвідомлення необхідності постійно розширювати власні знання про нові технології в електроенергетиці, електротехніці та електромеханіці.</t>
        </r>
      </text>
    </comment>
    <comment ref="B37"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02</t>
        </r>
        <r>
          <rPr>
            <sz val="9"/>
            <color indexed="81"/>
            <rFont val="Tahoma"/>
            <family val="2"/>
            <charset val="204"/>
          </rPr>
          <t xml:space="preserve"> Знати і розуміти теоретичні основи метрології та електричних вимірювань, принципи роботи пристроїв автоматичного керування, релейного захисту та автоматики, мати навички здійснення відповідних вимірювань і використання зазначених пристроїв для вирішення професійних завдань.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18</t>
        </r>
        <r>
          <rPr>
            <sz val="9"/>
            <color indexed="81"/>
            <rFont val="Tahoma"/>
            <family val="2"/>
            <charset val="204"/>
          </rPr>
          <t xml:space="preserve"> Вміти самостійно вчитися, опановувати нові знання і вдосконалювати навички роботи з сучасним обладнанням, вимірювальною технікою та прикладним програмним забезпеченням.</t>
        </r>
      </text>
    </comment>
    <comment ref="C37" authorId="1"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ФК-15</t>
        </r>
        <r>
          <rPr>
            <sz val="9"/>
            <color indexed="81"/>
            <rFont val="Tahoma"/>
            <family val="2"/>
            <charset val="204"/>
          </rPr>
          <t xml:space="preserve">. Здатність вирішувати  комплексні  спеціалізовані 
задачі і практичні проблеми, пов’язані з роботою 
електричних машин, апаратів та  автоматизованого 
електроприводу.
</t>
        </r>
        <r>
          <rPr>
            <b/>
            <sz val="9"/>
            <color indexed="81"/>
            <rFont val="Tahoma"/>
            <family val="2"/>
            <charset val="204"/>
          </rPr>
          <t>ФК-17.</t>
        </r>
        <r>
          <rPr>
            <sz val="9"/>
            <color indexed="81"/>
            <rFont val="Tahoma"/>
            <family val="2"/>
            <charset val="204"/>
          </rPr>
          <t xml:space="preserve">  Здатність розробляти проекти  електроенергетичного, 
електротехнічного та електромеханічного устаткування  із 
дотриманням вимог законодавства, стандартів і технічного 
завдання.</t>
        </r>
      </text>
    </comment>
    <comment ref="B40"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02</t>
        </r>
        <r>
          <rPr>
            <sz val="9"/>
            <color indexed="81"/>
            <rFont val="Tahoma"/>
            <family val="2"/>
            <charset val="204"/>
          </rPr>
          <t xml:space="preserve"> Знати і розуміти теоретичні основи метрології та електричних вимірювань, принципи роботи пристроїв автоматичного керування, релейного захисту та автоматики, мати навички здійснення відповідних вимірювань і використання зазначених пристроїв для вирішення професійних завдань.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18</t>
        </r>
        <r>
          <rPr>
            <sz val="9"/>
            <color indexed="81"/>
            <rFont val="Tahoma"/>
            <family val="2"/>
            <charset val="204"/>
          </rPr>
          <t xml:space="preserve"> Вміти самостійно вчитися, опановувати нові знання і вдосконалювати навички роботи з сучасним обладнанням, вимірювальною технікою та прикладним програмним забезпеченням.</t>
        </r>
      </text>
    </comment>
    <comment ref="B43"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02</t>
        </r>
        <r>
          <rPr>
            <sz val="9"/>
            <color indexed="81"/>
            <rFont val="Tahoma"/>
            <family val="2"/>
            <charset val="204"/>
          </rPr>
          <t xml:space="preserve"> Знати і розуміти теоретичні основи метрології та електричних вимірювань, принципи роботи пристроїв автоматичного керування, релейного захисту та автоматики, мати навички здійснення відповідних вимірювань і використання зазначених пристроїв для вирішення професійних завдань.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18</t>
        </r>
        <r>
          <rPr>
            <sz val="9"/>
            <color indexed="81"/>
            <rFont val="Tahoma"/>
            <family val="2"/>
            <charset val="204"/>
          </rPr>
          <t xml:space="preserve"> Вміти самостійно вчитися, опановувати нові знання і вдосконалювати навички роботи з сучасним обладнанням, вимірювальною технікою та прикладним програмним забезпеченням.</t>
        </r>
      </text>
    </comment>
    <comment ref="C43" authorId="1"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 xml:space="preserve">ФК-13. </t>
        </r>
        <r>
          <rPr>
            <sz val="9"/>
            <color indexed="81"/>
            <rFont val="Tahoma"/>
            <family val="2"/>
            <charset val="204"/>
          </rPr>
          <t xml:space="preserve">Здатність вирішувати  комплексні  спеціалізовані 
задачі  і практичні проблеми, пов’язані з роботою 
електричних систем та мереж, електричної частини станцій 
і підстанцій та техніки високих напруг.
</t>
        </r>
        <r>
          <rPr>
            <b/>
            <sz val="9"/>
            <color indexed="81"/>
            <rFont val="Tahoma"/>
            <family val="2"/>
            <charset val="204"/>
          </rPr>
          <t>ФК-16.</t>
        </r>
        <r>
          <rPr>
            <sz val="9"/>
            <color indexed="81"/>
            <rFont val="Tahoma"/>
            <family val="2"/>
            <charset val="204"/>
          </rPr>
          <t xml:space="preserve"> Здатність вирішувати  комплексні  спеціалізовані 
задачі і практичні проблеми, пов’язані з проблемами 
виробництва, передачі та розподілення електричної енергії.
</t>
        </r>
        <r>
          <rPr>
            <b/>
            <sz val="9"/>
            <color indexed="81"/>
            <rFont val="Tahoma"/>
            <family val="2"/>
            <charset val="204"/>
          </rPr>
          <t xml:space="preserve">ФК-17. </t>
        </r>
        <r>
          <rPr>
            <sz val="9"/>
            <color indexed="81"/>
            <rFont val="Tahoma"/>
            <family val="2"/>
            <charset val="204"/>
          </rPr>
          <t xml:space="preserve"> Здатність розробляти проекти  електроенергетичного, 
електротехнічного та електромеханічного устаткування  із 
дотриманням вимог законодавства, стандартів і технічного 
завдання.</t>
        </r>
      </text>
    </comment>
    <comment ref="B46"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02</t>
        </r>
        <r>
          <rPr>
            <sz val="9"/>
            <color indexed="81"/>
            <rFont val="Tahoma"/>
            <family val="2"/>
            <charset val="204"/>
          </rPr>
          <t xml:space="preserve"> Знати і розуміти теоретичні основи метрології та електричних вимірювань, принципи роботи пристроїв автоматичного керування, релейного захисту та автоматики, мати навички здійснення відповідних вимірювань і використання зазначених пристроїв для вирішення професійних завдань.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18</t>
        </r>
        <r>
          <rPr>
            <sz val="9"/>
            <color indexed="81"/>
            <rFont val="Tahoma"/>
            <family val="2"/>
            <charset val="204"/>
          </rPr>
          <t xml:space="preserve"> Вміти самостійно вчитися, опановувати нові знання і вдосконалювати навички роботи з сучасним обладнанням, вимірювальною технікою та прикладним програмним забезпеченням.</t>
        </r>
      </text>
    </comment>
    <comment ref="C46" authorId="1"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 xml:space="preserve">ФК-15. </t>
        </r>
        <r>
          <rPr>
            <sz val="9"/>
            <color indexed="81"/>
            <rFont val="Tahoma"/>
            <family val="2"/>
            <charset val="204"/>
          </rPr>
          <t xml:space="preserve">Здатність вирішувати  комплексні  спеціалізовані 
задачі і практичні проблеми, пов’язані з роботою 
електричних машин, апаратів та  автоматизованого 
електроприводу.
</t>
        </r>
        <r>
          <rPr>
            <b/>
            <sz val="9"/>
            <color indexed="81"/>
            <rFont val="Tahoma"/>
            <family val="2"/>
            <charset val="204"/>
          </rPr>
          <t>ФК-20</t>
        </r>
        <r>
          <rPr>
            <sz val="9"/>
            <color indexed="81"/>
            <rFont val="Tahoma"/>
            <family val="2"/>
            <charset val="204"/>
          </rPr>
          <t xml:space="preserve">  Усвідомлення необхідності постійно розширювати власні знання про нові технології в електроенергетиці, електротехніці та електромеханіці.</t>
        </r>
      </text>
    </comment>
    <comment ref="B49"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02</t>
        </r>
        <r>
          <rPr>
            <sz val="9"/>
            <color indexed="81"/>
            <rFont val="Tahoma"/>
            <family val="2"/>
            <charset val="204"/>
          </rPr>
          <t xml:space="preserve"> Знати і розуміти теоретичні основи метрології та електричних вимірювань, принципи роботи пристроїв автоматичного керування, релейного захисту та автоматики, мати навички здійснення відповідних вимірювань і використання зазначених пристроїв для вирішення професійних завдань.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18</t>
        </r>
        <r>
          <rPr>
            <sz val="9"/>
            <color indexed="81"/>
            <rFont val="Tahoma"/>
            <family val="2"/>
            <charset val="204"/>
          </rPr>
          <t xml:space="preserve"> Вміти самостійно вчитися, опановувати нові знання і вдосконалювати навички роботи з сучасним обладнанням, вимірювальною технікою та прикладним програмним забезпеченням.</t>
        </r>
      </text>
    </comment>
    <comment ref="C49" authorId="1"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ФК-13.</t>
        </r>
        <r>
          <rPr>
            <sz val="9"/>
            <color indexed="81"/>
            <rFont val="Tahoma"/>
            <family val="2"/>
            <charset val="204"/>
          </rPr>
          <t xml:space="preserve"> Здатність вирішувати  комплексні  спеціалізовані 
задачі  і практичні проблеми, пов’язані з роботою 
електричних систем та мереж, електричної частини станцій 
і підстанцій та техніки високих напруг.
</t>
        </r>
        <r>
          <rPr>
            <b/>
            <sz val="9"/>
            <color indexed="81"/>
            <rFont val="Tahoma"/>
            <family val="2"/>
            <charset val="204"/>
          </rPr>
          <t>ФК-16.</t>
        </r>
        <r>
          <rPr>
            <sz val="9"/>
            <color indexed="81"/>
            <rFont val="Tahoma"/>
            <family val="2"/>
            <charset val="204"/>
          </rPr>
          <t xml:space="preserve"> Здатність вирішувати  комплексні  спеціалізовані 
задачі і практичні проблеми, пов’язані з проблемами 
виробництва, передачі та розподілення електричної енергії.</t>
        </r>
      </text>
    </comment>
    <comment ref="B52"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02</t>
        </r>
        <r>
          <rPr>
            <sz val="9"/>
            <color indexed="81"/>
            <rFont val="Tahoma"/>
            <family val="2"/>
            <charset val="204"/>
          </rPr>
          <t xml:space="preserve"> Знати і розуміти теоретичні основи метрології та електричних вимірювань, принципи роботи пристроїв автоматичного керування, релейного захисту та автоматики, мати навички здійснення відповідних вимірювань і використання зазначених пристроїв для вирішення професійних завдань.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18</t>
        </r>
        <r>
          <rPr>
            <sz val="9"/>
            <color indexed="81"/>
            <rFont val="Tahoma"/>
            <family val="2"/>
            <charset val="204"/>
          </rPr>
          <t xml:space="preserve"> Вміти самостійно вчитися, опановувати нові знання і вдосконалювати навички роботи з сучасним обладнанням, вимірювальною технікою та прикладним програмним забезпеченням.</t>
        </r>
      </text>
    </comment>
    <comment ref="C52" authorId="1"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ФК-14.</t>
        </r>
        <r>
          <rPr>
            <sz val="9"/>
            <color indexed="81"/>
            <rFont val="Tahoma"/>
            <family val="2"/>
            <charset val="204"/>
          </rPr>
          <t xml:space="preserve"> Здатність вирішувати  комплексні  спеціалізовані 
задачі і практичні проблеми, пов’язані з проблемами 
метрології, електричних вимірювань, роботою пристроїв 
автоматичного керування, релейного захисту та 
автоматики.
</t>
        </r>
        <r>
          <rPr>
            <b/>
            <sz val="9"/>
            <color indexed="81"/>
            <rFont val="Tahoma"/>
            <family val="2"/>
            <charset val="204"/>
          </rPr>
          <t xml:space="preserve">ФК-21.  </t>
        </r>
        <r>
          <rPr>
            <sz val="9"/>
            <color indexed="81"/>
            <rFont val="Tahoma"/>
            <family val="2"/>
            <charset val="204"/>
          </rPr>
          <t>Здатність оперативно вживати ефективні  заходи  в 
умовах  надзвичайних (аварійних) ситуацій в 
електроенергетичних та електромеханічних системах.</t>
        </r>
      </text>
    </comment>
    <comment ref="B55"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02</t>
        </r>
        <r>
          <rPr>
            <sz val="9"/>
            <color indexed="81"/>
            <rFont val="Tahoma"/>
            <family val="2"/>
            <charset val="204"/>
          </rPr>
          <t xml:space="preserve"> Знати і розуміти теоретичні основи метрології та електричних вимірювань, принципи роботи пристроїв автоматичного керування, релейного захисту та автоматики, мати навички здійснення відповідних вимірювань і використання зазначених пристроїв для вирішення професійних завдань.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18</t>
        </r>
        <r>
          <rPr>
            <sz val="9"/>
            <color indexed="81"/>
            <rFont val="Tahoma"/>
            <family val="2"/>
            <charset val="204"/>
          </rPr>
          <t xml:space="preserve"> Вміти самостійно вчитися, опановувати нові знання і вдосконалювати навички роботи з сучасним обладнанням, вимірювальною технікою та прикладним програмним забезпеченням.</t>
        </r>
      </text>
    </comment>
    <comment ref="C55" authorId="1" shapeId="0">
      <text>
        <r>
          <rPr>
            <b/>
            <sz val="9"/>
            <color indexed="81"/>
            <rFont val="Tahoma"/>
            <family val="2"/>
            <charset val="204"/>
          </rPr>
          <t xml:space="preserve">Автор:
ЗК-8  </t>
        </r>
        <r>
          <rPr>
            <sz val="9"/>
            <color indexed="81"/>
            <rFont val="Tahoma"/>
            <family val="2"/>
            <charset val="204"/>
          </rPr>
          <t xml:space="preserve">Здатність працювати автономно.
</t>
        </r>
        <r>
          <rPr>
            <b/>
            <sz val="9"/>
            <color indexed="81"/>
            <rFont val="Tahoma"/>
            <family val="2"/>
            <charset val="204"/>
          </rPr>
          <t>ФК-18.</t>
        </r>
        <r>
          <rPr>
            <sz val="9"/>
            <color indexed="81"/>
            <rFont val="Tahoma"/>
            <family val="2"/>
            <charset val="204"/>
          </rPr>
          <t xml:space="preserve">  Здатність  виконувати професійні обов’язки із 
дотриманням  вимог правил техніки безпеки, охорони 
праці,  виробничої санітарії  та  охорони навколишнього 
середовища.
</t>
        </r>
        <r>
          <rPr>
            <b/>
            <sz val="9"/>
            <color indexed="81"/>
            <rFont val="Tahoma"/>
            <family val="2"/>
            <charset val="204"/>
          </rPr>
          <t>ЗК-7</t>
        </r>
        <r>
          <rPr>
            <sz val="9"/>
            <color indexed="81"/>
            <rFont val="Tahoma"/>
            <family val="2"/>
            <charset val="204"/>
          </rPr>
          <t xml:space="preserve">  Здатність працювати в команді.
</t>
        </r>
        <r>
          <rPr>
            <b/>
            <sz val="9"/>
            <color indexed="81"/>
            <rFont val="Tahoma"/>
            <family val="2"/>
            <charset val="204"/>
          </rPr>
          <t>ЗК-2</t>
        </r>
        <r>
          <rPr>
            <sz val="9"/>
            <color indexed="81"/>
            <rFont val="Tahoma"/>
            <family val="2"/>
            <charset val="204"/>
          </rPr>
          <t xml:space="preserve">  Здатність застосовувати знання у практичних ситуаціях.
</t>
        </r>
        <r>
          <rPr>
            <b/>
            <sz val="9"/>
            <color indexed="81"/>
            <rFont val="Tahoma"/>
            <family val="2"/>
            <charset val="204"/>
          </rPr>
          <t>ЗК-6</t>
        </r>
        <r>
          <rPr>
            <sz val="9"/>
            <color indexed="81"/>
            <rFont val="Tahoma"/>
            <family val="2"/>
            <charset val="204"/>
          </rPr>
          <t xml:space="preserve"> Здатність виявляти, ставити та вирішувати проблеми.
</t>
        </r>
        <r>
          <rPr>
            <b/>
            <sz val="9"/>
            <color indexed="81"/>
            <rFont val="Tahoma"/>
            <family val="2"/>
            <charset val="204"/>
          </rPr>
          <t>ВПК 1</t>
        </r>
        <r>
          <rPr>
            <sz val="9"/>
            <color indexed="81"/>
            <rFont val="Tahoma"/>
            <family val="2"/>
            <charset val="204"/>
          </rPr>
          <t xml:space="preserve"> Здатність сумлінно і чесно виконувати службовий обов’язок у відповідності з вимогами Статутів Збройних Сил України, іншими нормативно-правовими актами, що регламентують службову діяльність, та вимагати від підлеглих їх дотримання та виконання.
</t>
        </r>
        <r>
          <rPr>
            <b/>
            <sz val="9"/>
            <color indexed="81"/>
            <rFont val="Tahoma"/>
            <family val="2"/>
            <charset val="204"/>
          </rPr>
          <t xml:space="preserve">ВСК 1 </t>
        </r>
        <r>
          <rPr>
            <sz val="9"/>
            <color indexed="81"/>
            <rFont val="Tahoma"/>
            <family val="2"/>
            <charset val="204"/>
          </rPr>
          <t xml:space="preserve">  Здатність виконувати спеціалізовані задачі логістичного забезпечення за напрямом професійної діяльності.
</t>
        </r>
        <r>
          <rPr>
            <b/>
            <sz val="9"/>
            <color indexed="81"/>
            <rFont val="Tahoma"/>
            <family val="2"/>
            <charset val="204"/>
          </rPr>
          <t xml:space="preserve">ВСК 2 </t>
        </r>
        <r>
          <rPr>
            <sz val="9"/>
            <color indexed="81"/>
            <rFont val="Tahoma"/>
            <family val="2"/>
            <charset val="204"/>
          </rPr>
          <t xml:space="preserve">  Здатність організовувати порядок ведення обліку, категорування, та зберігання ракетно-артилерійського озброєння у підрозділах військових частин.
</t>
        </r>
        <r>
          <rPr>
            <b/>
            <sz val="9"/>
            <color indexed="81"/>
            <rFont val="Tahoma"/>
            <family val="2"/>
            <charset val="204"/>
          </rPr>
          <t xml:space="preserve">ВСК 3 </t>
        </r>
        <r>
          <rPr>
            <sz val="9"/>
            <color indexed="81"/>
            <rFont val="Tahoma"/>
            <family val="2"/>
            <charset val="204"/>
          </rPr>
          <t xml:space="preserve">  Здатність використовувати знання будови артилерійських приладів для виконання практичних завдань у професійній діяльності.
</t>
        </r>
        <r>
          <rPr>
            <b/>
            <sz val="9"/>
            <color indexed="81"/>
            <rFont val="Tahoma"/>
            <family val="2"/>
            <charset val="204"/>
          </rPr>
          <t xml:space="preserve">ВСК 4 </t>
        </r>
        <r>
          <rPr>
            <sz val="9"/>
            <color indexed="81"/>
            <rFont val="Tahoma"/>
            <family val="2"/>
            <charset val="204"/>
          </rPr>
          <t xml:space="preserve">  Здатність організовувати виконання військового ремонту ракетно-артилерійського озброєння у підрозділах військових частин. </t>
        </r>
      </text>
    </comment>
    <comment ref="B58"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02</t>
        </r>
        <r>
          <rPr>
            <sz val="9"/>
            <color indexed="81"/>
            <rFont val="Tahoma"/>
            <family val="2"/>
            <charset val="204"/>
          </rPr>
          <t xml:space="preserve"> Знати і розуміти теоретичні основи метрології та електричних вимірювань, принципи роботи пристроїв автоматичного керування, релейного захисту та автоматики, мати навички здійснення відповідних вимірювань і використання зазначених пристроїв для вирішення професійних завдань.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18</t>
        </r>
        <r>
          <rPr>
            <sz val="9"/>
            <color indexed="81"/>
            <rFont val="Tahoma"/>
            <family val="2"/>
            <charset val="204"/>
          </rPr>
          <t xml:space="preserve"> Вміти самостійно вчитися, опановувати нові знання і вдосконалювати навички роботи з сучасним обладнанням, вимірювальною технікою та прикладним програмним забезпеченням.</t>
        </r>
      </text>
    </comment>
    <comment ref="C58" authorId="1" shapeId="0">
      <text>
        <r>
          <rPr>
            <b/>
            <sz val="9"/>
            <color indexed="81"/>
            <rFont val="Tahoma"/>
            <family val="2"/>
            <charset val="204"/>
          </rPr>
          <t xml:space="preserve">Автор:
ЗК-8  </t>
        </r>
        <r>
          <rPr>
            <sz val="9"/>
            <color indexed="81"/>
            <rFont val="Tahoma"/>
            <family val="2"/>
            <charset val="204"/>
          </rPr>
          <t xml:space="preserve">Здатність працювати автономно.
</t>
        </r>
        <r>
          <rPr>
            <b/>
            <sz val="9"/>
            <color indexed="81"/>
            <rFont val="Tahoma"/>
            <family val="2"/>
            <charset val="204"/>
          </rPr>
          <t>ФК-18.</t>
        </r>
        <r>
          <rPr>
            <sz val="9"/>
            <color indexed="81"/>
            <rFont val="Tahoma"/>
            <family val="2"/>
            <charset val="204"/>
          </rPr>
          <t xml:space="preserve">  Здатність  виконувати професійні обов’язки із 
дотриманням  вимог правил техніки безпеки, охорони 
праці,  виробничої санітарії  та  охорони навколишнього 
середовища.
</t>
        </r>
        <r>
          <rPr>
            <b/>
            <sz val="9"/>
            <color indexed="81"/>
            <rFont val="Tahoma"/>
            <family val="2"/>
            <charset val="204"/>
          </rPr>
          <t>ЗК-7</t>
        </r>
        <r>
          <rPr>
            <sz val="9"/>
            <color indexed="81"/>
            <rFont val="Tahoma"/>
            <family val="2"/>
            <charset val="204"/>
          </rPr>
          <t xml:space="preserve">  Здатність працювати в команді.
</t>
        </r>
        <r>
          <rPr>
            <b/>
            <sz val="9"/>
            <color indexed="81"/>
            <rFont val="Tahoma"/>
            <family val="2"/>
            <charset val="204"/>
          </rPr>
          <t>ЗК-2</t>
        </r>
        <r>
          <rPr>
            <sz val="9"/>
            <color indexed="81"/>
            <rFont val="Tahoma"/>
            <family val="2"/>
            <charset val="204"/>
          </rPr>
          <t xml:space="preserve">  Здатність застосовувати знання у практичних ситуаціях.
</t>
        </r>
        <r>
          <rPr>
            <b/>
            <sz val="9"/>
            <color indexed="81"/>
            <rFont val="Tahoma"/>
            <family val="2"/>
            <charset val="204"/>
          </rPr>
          <t>ЗК-6</t>
        </r>
        <r>
          <rPr>
            <sz val="9"/>
            <color indexed="81"/>
            <rFont val="Tahoma"/>
            <family val="2"/>
            <charset val="204"/>
          </rPr>
          <t xml:space="preserve"> Здатність виявляти, ставити та вирішувати проблеми.
</t>
        </r>
        <r>
          <rPr>
            <b/>
            <sz val="9"/>
            <color indexed="81"/>
            <rFont val="Tahoma"/>
            <family val="2"/>
            <charset val="204"/>
          </rPr>
          <t>ВПК 1</t>
        </r>
        <r>
          <rPr>
            <sz val="9"/>
            <color indexed="81"/>
            <rFont val="Tahoma"/>
            <family val="2"/>
            <charset val="204"/>
          </rPr>
          <t xml:space="preserve"> Здатність сумлінно і чесно виконувати службовий обов’язок у відповідності з вимогами Статутів Збройних Сил України, іншими нормативно-правовими актами, що регламентують службову діяльність, та вимагати від підлеглих їх дотримання та виконання.
</t>
        </r>
        <r>
          <rPr>
            <b/>
            <sz val="9"/>
            <color indexed="81"/>
            <rFont val="Tahoma"/>
            <family val="2"/>
            <charset val="204"/>
          </rPr>
          <t xml:space="preserve">ВСК 1 </t>
        </r>
        <r>
          <rPr>
            <sz val="9"/>
            <color indexed="81"/>
            <rFont val="Tahoma"/>
            <family val="2"/>
            <charset val="204"/>
          </rPr>
          <t xml:space="preserve">  Здатність виконувати спеціалізовані задачі логістичного забезпечення за напрямом професійної діяльності.
</t>
        </r>
        <r>
          <rPr>
            <b/>
            <sz val="9"/>
            <color indexed="81"/>
            <rFont val="Tahoma"/>
            <family val="2"/>
            <charset val="204"/>
          </rPr>
          <t xml:space="preserve">ВСК 2 </t>
        </r>
        <r>
          <rPr>
            <sz val="9"/>
            <color indexed="81"/>
            <rFont val="Tahoma"/>
            <family val="2"/>
            <charset val="204"/>
          </rPr>
          <t xml:space="preserve">  Здатність організовувати порядок ведення обліку, категорування, та зберігання ракетно-артилерійського озброєння у підрозділах військових частин.
</t>
        </r>
        <r>
          <rPr>
            <b/>
            <sz val="9"/>
            <color indexed="81"/>
            <rFont val="Tahoma"/>
            <family val="2"/>
            <charset val="204"/>
          </rPr>
          <t xml:space="preserve">ВСК 3 </t>
        </r>
        <r>
          <rPr>
            <sz val="9"/>
            <color indexed="81"/>
            <rFont val="Tahoma"/>
            <family val="2"/>
            <charset val="204"/>
          </rPr>
          <t xml:space="preserve">  Здатність використовувати знання будови артилерійських приладів для виконання практичних завдань у професійній діяльності.
</t>
        </r>
        <r>
          <rPr>
            <b/>
            <sz val="9"/>
            <color indexed="81"/>
            <rFont val="Tahoma"/>
            <family val="2"/>
            <charset val="204"/>
          </rPr>
          <t xml:space="preserve">ВСК 4 </t>
        </r>
        <r>
          <rPr>
            <sz val="9"/>
            <color indexed="81"/>
            <rFont val="Tahoma"/>
            <family val="2"/>
            <charset val="204"/>
          </rPr>
          <t xml:space="preserve">  Здатність організовувати виконання військового ремонту ракетно-артилерійського озброєння у підрозділах військових частин. </t>
        </r>
      </text>
    </comment>
    <comment ref="C61"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 xml:space="preserve">ФК-18. </t>
        </r>
        <r>
          <rPr>
            <sz val="9"/>
            <color indexed="81"/>
            <rFont val="Tahoma"/>
            <family val="2"/>
            <charset val="204"/>
          </rPr>
          <t xml:space="preserve"> Здатність  виконувати професійні обов’язки із 
дотриманням  вимог правил техніки безпеки, охорони 
праці,  виробничої санітарії  та  охорони навколишнього 
середовища.
</t>
        </r>
        <r>
          <rPr>
            <b/>
            <sz val="9"/>
            <color indexed="81"/>
            <rFont val="Tahoma"/>
            <family val="2"/>
            <charset val="204"/>
          </rPr>
          <t>ЗК-8</t>
        </r>
        <r>
          <rPr>
            <sz val="9"/>
            <color indexed="81"/>
            <rFont val="Tahoma"/>
            <family val="2"/>
            <charset val="204"/>
          </rPr>
          <t xml:space="preserve"> Здатність працювати автономно.
</t>
        </r>
        <r>
          <rPr>
            <b/>
            <sz val="9"/>
            <color indexed="81"/>
            <rFont val="Tahoma"/>
            <family val="2"/>
            <charset val="204"/>
          </rPr>
          <t xml:space="preserve">ЗК-7 </t>
        </r>
        <r>
          <rPr>
            <sz val="9"/>
            <color indexed="81"/>
            <rFont val="Tahoma"/>
            <family val="2"/>
            <charset val="204"/>
          </rPr>
          <t xml:space="preserve"> Здатність працювати в команді.
</t>
        </r>
        <r>
          <rPr>
            <b/>
            <sz val="9"/>
            <color indexed="81"/>
            <rFont val="Tahoma"/>
            <family val="2"/>
            <charset val="204"/>
          </rPr>
          <t>ЗК-2</t>
        </r>
        <r>
          <rPr>
            <sz val="9"/>
            <color indexed="81"/>
            <rFont val="Tahoma"/>
            <family val="2"/>
            <charset val="204"/>
          </rPr>
          <t xml:space="preserve">  Здатність застосовувати знання у практичних ситуаціях.
</t>
        </r>
        <r>
          <rPr>
            <b/>
            <sz val="9"/>
            <color indexed="81"/>
            <rFont val="Tahoma"/>
            <family val="2"/>
            <charset val="204"/>
          </rPr>
          <t>ЗК-6</t>
        </r>
        <r>
          <rPr>
            <sz val="9"/>
            <color indexed="81"/>
            <rFont val="Tahoma"/>
            <family val="2"/>
            <charset val="204"/>
          </rPr>
          <t xml:space="preserve"> Здатність виявляти, ставити та вирішувати проблеми.</t>
        </r>
      </text>
    </comment>
    <comment ref="B64"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02</t>
        </r>
        <r>
          <rPr>
            <sz val="9"/>
            <color indexed="81"/>
            <rFont val="Tahoma"/>
            <family val="2"/>
            <charset val="204"/>
          </rPr>
          <t xml:space="preserve"> Знати і розуміти теоретичні основи метрології та електричних вимірювань, принципи роботи пристроїв автоматичного керування, релейного захисту та автоматики, мати навички здійснення відповідних вимірювань і використання зазначених пристроїв для вирішення професійних завдань.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18</t>
        </r>
        <r>
          <rPr>
            <sz val="9"/>
            <color indexed="81"/>
            <rFont val="Tahoma"/>
            <family val="2"/>
            <charset val="204"/>
          </rPr>
          <t xml:space="preserve"> Вміти самостійно вчитися, опановувати нові знання і вдосконалювати навички роботи з сучасним обладнанням, вимірювальною технікою та прикладним програмним забезпеченням.</t>
        </r>
      </text>
    </comment>
    <comment ref="C64"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ЗК-8</t>
        </r>
        <r>
          <rPr>
            <sz val="9"/>
            <color indexed="81"/>
            <rFont val="Tahoma"/>
            <family val="2"/>
            <charset val="204"/>
          </rPr>
          <t xml:space="preserve"> Здатність працювати автономно.
</t>
        </r>
        <r>
          <rPr>
            <b/>
            <sz val="9"/>
            <color indexed="81"/>
            <rFont val="Tahoma"/>
            <family val="2"/>
            <charset val="204"/>
          </rPr>
          <t xml:space="preserve">ЗК-1 </t>
        </r>
        <r>
          <rPr>
            <sz val="9"/>
            <color indexed="81"/>
            <rFont val="Tahoma"/>
            <family val="2"/>
            <charset val="204"/>
          </rPr>
          <t xml:space="preserve"> Здатність до абстрактного мислення, аналізу і синтезу.
</t>
        </r>
        <r>
          <rPr>
            <b/>
            <sz val="9"/>
            <color indexed="81"/>
            <rFont val="Tahoma"/>
            <family val="2"/>
            <charset val="204"/>
          </rPr>
          <t>ЗК-5</t>
        </r>
        <r>
          <rPr>
            <sz val="9"/>
            <color indexed="81"/>
            <rFont val="Tahoma"/>
            <family val="2"/>
            <charset val="204"/>
          </rPr>
          <t xml:space="preserve"> Здатність до пошуку, оброблення та аналізу інформації з різних джерел.</t>
        </r>
      </text>
    </comment>
    <comment ref="B74" authorId="0" shapeId="0">
      <text>
        <r>
          <rPr>
            <b/>
            <sz val="9"/>
            <color indexed="81"/>
            <rFont val="Tahoma"/>
            <family val="2"/>
            <charset val="204"/>
          </rPr>
          <t xml:space="preserve">Навчальна частина:
РНвп 3 </t>
        </r>
        <r>
          <rPr>
            <sz val="9"/>
            <color indexed="81"/>
            <rFont val="Tahoma"/>
            <family val="2"/>
            <charset val="204"/>
          </rPr>
          <t xml:space="preserve">Знати і розуміти принципи та процедури управління підрозділом за стандартами НАТО та вміти їх використовувати для досягнення службових і бойових цілей; приймати обґрунтовані рішення на дії підрозділу в умовах бойової обстановки з використанням принципів і процедур за стандартами НАТО; вміти проводити історико-ретроспективний аналіз дій. </t>
        </r>
        <r>
          <rPr>
            <b/>
            <sz val="9"/>
            <color indexed="81"/>
            <rFont val="Tahoma"/>
            <family val="2"/>
            <charset val="204"/>
          </rPr>
          <t xml:space="preserve">
РНвп 4 </t>
        </r>
        <r>
          <rPr>
            <sz val="9"/>
            <color indexed="81"/>
            <rFont val="Tahoma"/>
            <family val="2"/>
            <charset val="204"/>
          </rPr>
          <t xml:space="preserve">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 </t>
        </r>
        <r>
          <rPr>
            <b/>
            <sz val="9"/>
            <color indexed="81"/>
            <rFont val="Tahoma"/>
            <family val="2"/>
            <charset val="204"/>
          </rPr>
          <t xml:space="preserve"> 
ПР 11 </t>
        </r>
        <r>
          <rPr>
            <sz val="9"/>
            <color indexed="81"/>
            <rFont val="Tahoma"/>
            <family val="2"/>
            <charset val="204"/>
          </rPr>
          <t>Вільно спілкуватися з професійних проблем державною та іноземною мовами усно і письмово, обговорювати результати професійної діяльності з фахівцями та нефахівцями, аргументувати свою позицію з дискусійних питань.</t>
        </r>
        <r>
          <rPr>
            <b/>
            <sz val="9"/>
            <color indexed="81"/>
            <rFont val="Tahoma"/>
            <family val="2"/>
            <charset val="204"/>
          </rPr>
          <t xml:space="preserve">
ПР 14 </t>
        </r>
        <r>
          <rPr>
            <sz val="9"/>
            <color indexed="81"/>
            <rFont val="Tahoma"/>
            <family val="2"/>
            <charset val="204"/>
          </rPr>
          <t xml:space="preserve">Розуміти принципи європейської демократії та поваги до прав громадян, враховувати їх при прийнятті рішень.
</t>
        </r>
      </text>
    </comment>
    <comment ref="C74" authorId="1" shapeId="0">
      <text>
        <r>
          <rPr>
            <b/>
            <sz val="9"/>
            <color indexed="81"/>
            <rFont val="Tahoma"/>
            <family val="2"/>
            <charset val="204"/>
          </rPr>
          <t xml:space="preserve">Автор:
К10. </t>
        </r>
        <r>
          <rPr>
            <sz val="9"/>
            <color indexed="81"/>
            <rFont val="Tahoma"/>
            <family val="2"/>
            <charset val="204"/>
          </rPr>
          <t xml:space="preserve">Здатність  зберігати та примножувати моральні, 
культурні, наукові цінності і  досягнення суспільства на 
основі розуміння історії та закономірностей розвитку 
предметної області, її місця у загальній системі знань про 
природу і суспільство та у розвитку суспільства, техніки і 
технологій, використовувати різні види та форми рухової 
активності для активного відпочинку та ведення здорового 
способу життя. </t>
        </r>
        <r>
          <rPr>
            <b/>
            <sz val="9"/>
            <color indexed="81"/>
            <rFont val="Tahoma"/>
            <family val="2"/>
            <charset val="204"/>
          </rPr>
          <t xml:space="preserve">
ВПК 3 </t>
        </r>
        <r>
          <rPr>
            <sz val="9"/>
            <color indexed="81"/>
            <rFont val="Tahoma"/>
            <family val="2"/>
            <charset val="204"/>
          </rPr>
          <t>Здатність застосовувати на практиці основні положення теорії управління і прийняття рішень, алгоритми прийняття управлінських рішень, принципи та процедури ефективного управління підрозділом (у тому числі за стандартами НАТО); проводити історико-ретроспективний аналіз.</t>
        </r>
        <r>
          <rPr>
            <b/>
            <sz val="9"/>
            <color indexed="81"/>
            <rFont val="Tahoma"/>
            <family val="2"/>
            <charset val="204"/>
          </rPr>
          <t xml:space="preserve">
ВПК 4 </t>
        </r>
        <r>
          <rPr>
            <sz val="9"/>
            <color indexed="81"/>
            <rFont val="Tahoma"/>
            <family val="2"/>
            <charset val="204"/>
          </rPr>
          <t>Здатність аналізувати і усвідомлювати місію; вести за собою особовий склад до її виконання, демонструючи цінності, властивості характеру і мислення на основі прикладів етосу Воїна та видатного військового лідерства.</t>
        </r>
      </text>
    </comment>
    <comment ref="B77"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14</t>
        </r>
        <r>
          <rPr>
            <sz val="9"/>
            <color indexed="81"/>
            <rFont val="Tahoma"/>
            <family val="2"/>
            <charset val="204"/>
          </rPr>
          <t xml:space="preserve"> Розуміти принципи європейської демократії та поваги до прав громадян, враховувати їх при прийнятті рішень.
</t>
        </r>
        <r>
          <rPr>
            <b/>
            <sz val="9"/>
            <color indexed="81"/>
            <rFont val="Tahoma"/>
            <family val="2"/>
            <charset val="204"/>
          </rPr>
          <t>ПР 15</t>
        </r>
        <r>
          <rPr>
            <sz val="9"/>
            <color indexed="81"/>
            <rFont val="Tahoma"/>
            <family val="2"/>
            <charset val="204"/>
          </rPr>
          <t xml:space="preserve"> Розуміти та демонструвати добру професійну, соціальну та емоційну поведінку, дотримуватись здорового способу життя.
</t>
        </r>
        <r>
          <rPr>
            <b/>
            <sz val="9"/>
            <color indexed="81"/>
            <rFont val="Tahoma"/>
            <family val="2"/>
            <charset val="204"/>
          </rPr>
          <t>РНвп 4</t>
        </r>
        <r>
          <rPr>
            <sz val="9"/>
            <color indexed="81"/>
            <rFont val="Tahoma"/>
            <family val="2"/>
            <charset val="204"/>
          </rPr>
          <t xml:space="preserve"> 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  
</t>
        </r>
        <r>
          <rPr>
            <b/>
            <sz val="9"/>
            <color indexed="81"/>
            <rFont val="Tahoma"/>
            <family val="2"/>
            <charset val="204"/>
          </rPr>
          <t>РНвп 16</t>
        </r>
        <r>
          <rPr>
            <sz val="9"/>
            <color indexed="81"/>
            <rFont val="Tahoma"/>
            <family val="2"/>
            <charset val="204"/>
          </rPr>
          <t xml:space="preserve">  знати особливості застосування технік впливу і стилів військового лідерства в залежності від ступеня ситуаційної готовності виконавця; принципи трансформаційного лідерства та його складові інструменти;  ефективні методи внутрішньої комунікації у підрозділі;  етапи і техніки  командоутворення і згуртування особового складу; необхідні кроки для вирішення етичних дилем. Вміти визначати рівень ситуаційної готовності виконавця до завдання та обирати оптимальний стиль лідерського впливу; ставити завдання відповідно до алгоритму та з урахуванням рівня ситуаційної готовності виконавця; формування бачення з метою зміни ставлення до виконання завдання з урахуванням індивідуальних особливостей виконавця; задавати запитання з метою розуміння мотивів виконавця; формулювати ключові повідомлення лідерської промови; проводити тренування команди; проводити аналіз проведених дій; знаходити рішення моральних дилем, прийнятне як з точки зору виконання наказу, так і з точки зору місії та цінностей військового лідера.</t>
        </r>
      </text>
    </comment>
    <comment ref="C77" authorId="0" shapeId="0">
      <text>
        <r>
          <rPr>
            <b/>
            <sz val="9"/>
            <color indexed="81"/>
            <rFont val="Tahoma"/>
            <family val="2"/>
            <charset val="204"/>
          </rPr>
          <t xml:space="preserve">Навчальна частина:
ЗК07  </t>
        </r>
        <r>
          <rPr>
            <sz val="9"/>
            <color indexed="81"/>
            <rFont val="Tahoma"/>
            <family val="2"/>
            <charset val="204"/>
          </rPr>
          <t>Здатність працювати в команді.</t>
        </r>
        <r>
          <rPr>
            <b/>
            <sz val="9"/>
            <color indexed="81"/>
            <rFont val="Tahoma"/>
            <family val="2"/>
            <charset val="204"/>
          </rPr>
          <t xml:space="preserve">
ЗК08  </t>
        </r>
        <r>
          <rPr>
            <sz val="9"/>
            <color indexed="81"/>
            <rFont val="Tahoma"/>
            <family val="2"/>
            <charset val="204"/>
          </rPr>
          <t>Здатність працювати автономно.</t>
        </r>
        <r>
          <rPr>
            <b/>
            <sz val="9"/>
            <color indexed="81"/>
            <rFont val="Tahoma"/>
            <family val="2"/>
            <charset val="204"/>
          </rPr>
          <t xml:space="preserve">
ВПК 4 </t>
        </r>
        <r>
          <rPr>
            <sz val="9"/>
            <color indexed="81"/>
            <rFont val="Tahoma"/>
            <family val="2"/>
            <charset val="204"/>
          </rPr>
          <t>Здатність аналізувати і усвідомлювати місію; вести за собою особовий склад до її виконання, демонструючи цінності, властивості характеру і мислення на основі прикладів етосу Воїна та видатного військового лідерства.</t>
        </r>
      </text>
    </comment>
    <comment ref="B80"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РНвп 2</t>
        </r>
        <r>
          <rPr>
            <sz val="9"/>
            <color indexed="81"/>
            <rFont val="Tahoma"/>
            <family val="2"/>
            <charset val="204"/>
          </rPr>
          <t xml:space="preserve"> Здійснювати підготовку підрозділу (механізованого взводу) до ведення бою (тактичних дій), управляти діями підрозділу в ході ведення бою (тактичних дій). 
</t>
        </r>
        <r>
          <rPr>
            <b/>
            <sz val="9"/>
            <color indexed="81"/>
            <rFont val="Tahoma"/>
            <family val="2"/>
            <charset val="204"/>
          </rPr>
          <t>РНвп 4</t>
        </r>
        <r>
          <rPr>
            <sz val="9"/>
            <color indexed="81"/>
            <rFont val="Tahoma"/>
            <family val="2"/>
            <charset val="204"/>
          </rPr>
          <t xml:space="preserve"> 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  </t>
        </r>
      </text>
    </comment>
    <comment ref="C80"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ВПК 4</t>
        </r>
        <r>
          <rPr>
            <sz val="9"/>
            <color indexed="81"/>
            <rFont val="Tahoma"/>
            <family val="2"/>
            <charset val="204"/>
          </rPr>
          <t xml:space="preserve"> Здатність аналізувати і усвідомлювати місію; вести за собою особовий склад до її виконання, демонструючи цінності, властивості характеру і мислення на основі прикладів етосу Воїна та видатного військового лідерства.
</t>
        </r>
        <r>
          <rPr>
            <b/>
            <sz val="9"/>
            <color indexed="81"/>
            <rFont val="Tahoma"/>
            <family val="2"/>
            <charset val="204"/>
          </rPr>
          <t>ВПК 2</t>
        </r>
        <r>
          <rPr>
            <sz val="9"/>
            <color indexed="81"/>
            <rFont val="Tahoma"/>
            <family val="2"/>
            <charset val="204"/>
          </rPr>
          <t xml:space="preserve"> Здатність планувати, організовувати бій та управляти підрозділом (механізованим взводом) в основних видах бою (тактичних дій).</t>
        </r>
      </text>
    </comment>
    <comment ref="B83"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 xml:space="preserve">РНвп 2 </t>
        </r>
        <r>
          <rPr>
            <sz val="9"/>
            <color indexed="81"/>
            <rFont val="Tahoma"/>
            <family val="2"/>
            <charset val="204"/>
          </rPr>
          <t xml:space="preserve">Здійснювати підготовку підрозділу (механізованого взводу) до ведення бою (тактичних дій), управляти діями підрозділу в ході ведення бою (тактичних дій). 
</t>
        </r>
        <r>
          <rPr>
            <b/>
            <sz val="9"/>
            <color indexed="81"/>
            <rFont val="Tahoma"/>
            <family val="2"/>
            <charset val="204"/>
          </rPr>
          <t>РНвп 3</t>
        </r>
        <r>
          <rPr>
            <sz val="9"/>
            <color indexed="81"/>
            <rFont val="Tahoma"/>
            <family val="2"/>
            <charset val="204"/>
          </rPr>
          <t xml:space="preserve"> Знати і розуміти принципи та процедури управління підрозділом за стандартами НАТО та вміти їх використовувати для досягнення службових і бойових цілей; приймати обґрунтовані рішення на дії підрозділу в умовах бойової обстановки з використанням принципів і процедур за стандартами НАТО; вміти проводити історико-ретроспективний аналіз дій. 
</t>
        </r>
        <r>
          <rPr>
            <b/>
            <sz val="9"/>
            <color indexed="81"/>
            <rFont val="Tahoma"/>
            <family val="2"/>
            <charset val="204"/>
          </rPr>
          <t>РНвп 4</t>
        </r>
        <r>
          <rPr>
            <sz val="9"/>
            <color indexed="81"/>
            <rFont val="Tahoma"/>
            <family val="2"/>
            <charset val="204"/>
          </rPr>
          <t xml:space="preserve"> 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  </t>
        </r>
      </text>
    </comment>
    <comment ref="C83"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ВПК 2</t>
        </r>
        <r>
          <rPr>
            <sz val="9"/>
            <color indexed="81"/>
            <rFont val="Tahoma"/>
            <family val="2"/>
            <charset val="204"/>
          </rPr>
          <t xml:space="preserve"> Здатність планувати, організовувати бій та управляти підрозділом (механізованим взводом) в основних видах бою (тактичних дій).
ВПК 3 Здатність застосовувати на практиці основні положення теорії управління і прийняття рішень, алгоритми прийняття управлінських рішень, принципи та процедури ефективного управління підрозділом (у тому числі за стандартами НАТО); проводити історико-ретроспективний аналіз.</t>
        </r>
        <r>
          <rPr>
            <b/>
            <sz val="9"/>
            <color indexed="81"/>
            <rFont val="Tahoma"/>
            <family val="2"/>
            <charset val="204"/>
          </rPr>
          <t xml:space="preserve">
ВПК 3 </t>
        </r>
        <r>
          <rPr>
            <sz val="9"/>
            <color indexed="81"/>
            <rFont val="Tahoma"/>
            <family val="2"/>
            <charset val="204"/>
          </rPr>
          <t>Здатність застосовувати на практиці основні положення теорії управління і прийняття рішень, алгоритми прийняття управлінських рішень, принципи та процедури ефективного управління підрозділом (у тому числі за стандартами НАТО); проводити історико-ретроспективний аналіз.</t>
        </r>
        <r>
          <rPr>
            <b/>
            <sz val="9"/>
            <color indexed="81"/>
            <rFont val="Tahoma"/>
            <family val="2"/>
            <charset val="204"/>
          </rPr>
          <t xml:space="preserve">
ВПК 4 </t>
        </r>
        <r>
          <rPr>
            <sz val="9"/>
            <color indexed="81"/>
            <rFont val="Tahoma"/>
            <family val="2"/>
            <charset val="204"/>
          </rPr>
          <t>Здатність аналізувати і усвідомлювати місію; вести за собою особовий склад до її виконання, демонструючи цінності, властивості характеру і мислення на основі прикладів етосу Воїна та видатного військового лідерства.</t>
        </r>
      </text>
    </comment>
    <comment ref="B86"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РНвп 4</t>
        </r>
        <r>
          <rPr>
            <sz val="9"/>
            <color indexed="81"/>
            <rFont val="Tahoma"/>
            <family val="2"/>
            <charset val="204"/>
          </rPr>
          <t xml:space="preserve"> 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
</t>
        </r>
        <r>
          <rPr>
            <b/>
            <sz val="9"/>
            <color indexed="81"/>
            <rFont val="Tahoma"/>
            <family val="2"/>
            <charset val="204"/>
          </rPr>
          <t>РНвп 5</t>
        </r>
        <r>
          <rPr>
            <sz val="9"/>
            <color indexed="81"/>
            <rFont val="Tahoma"/>
            <family val="2"/>
            <charset val="204"/>
          </rPr>
          <t xml:space="preserve"> Знати методи вдосконалення своїх фахових та методичних навичок, особисто проводити заняття з бойової підготовки з особовим складом (підрозділом); вміти працювати з таємними документами; надійно зберігати зброю і боєприпаси, майно підрозділу, керувати веденням ротного господарства підрозділу; забезпечувати додержання заходів безпеки на заняттях, стрільбах (польотах, походах), навчаннях (тренуваннях), перевірках готовності.  </t>
        </r>
      </text>
    </comment>
    <comment ref="C86" authorId="0" shapeId="0">
      <text>
        <r>
          <rPr>
            <b/>
            <sz val="9"/>
            <color indexed="81"/>
            <rFont val="Tahoma"/>
            <family val="2"/>
            <charset val="204"/>
          </rPr>
          <t xml:space="preserve">Навчальна частина:
ВПК 5 </t>
        </r>
        <r>
          <rPr>
            <sz val="9"/>
            <color indexed="81"/>
            <rFont val="Tahoma"/>
            <family val="2"/>
            <charset val="204"/>
          </rPr>
          <t xml:space="preserve">Здатність вдосконалювати свої фахові, методичні та фізичні навички; особисто проводити заняття з бойової підготовки з особовим складом (підрозділом); працювати з таємними документами, зберігати зброю і боєприпаси, забезпечувати додержання заходів безпеки на заняттях; підтримувати постійну готовність підрозділу до виконання завдань за призначенням у миПРий та воєнний час. </t>
        </r>
      </text>
    </comment>
    <comment ref="B89"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РНвп 6</t>
        </r>
        <r>
          <rPr>
            <sz val="9"/>
            <color indexed="81"/>
            <rFont val="Tahoma"/>
            <family val="2"/>
            <charset val="204"/>
          </rPr>
          <t xml:space="preserve"> Організовувати РХБ захист в підрозділі (застосовувати засоби індивідуального захисту та долати райони зараження) в різних умовах обстановки в ході виконання завдань за призначенням. </t>
        </r>
      </text>
    </comment>
    <comment ref="C89"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ВПК 6</t>
        </r>
        <r>
          <rPr>
            <sz val="9"/>
            <color indexed="81"/>
            <rFont val="Tahoma"/>
            <family val="2"/>
            <charset val="204"/>
          </rPr>
          <t xml:space="preserve"> Здатність організовувати РХБ захист в підрозділі; застосовувати засоби індивідуального захисту та долати райони зараження в різних умовах обстановки в ході виконання завдань за призначенням. </t>
        </r>
      </text>
    </comment>
    <comment ref="B92"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РНвп 7</t>
        </r>
        <r>
          <rPr>
            <sz val="9"/>
            <color indexed="81"/>
            <rFont val="Tahoma"/>
            <family val="2"/>
            <charset val="204"/>
          </rPr>
          <t xml:space="preserve"> Визначати тактичні властивості місцевості при веденні бойових дій в різних умовах; працювати з топографічними картами та фотодокументами; орієнтуватися на незнайомій місцевості за картою, без карти та за допомогою навігаційних приладів вдень і вночі за будь-якої погоди і пори року.</t>
        </r>
      </text>
    </comment>
    <comment ref="C92"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ВПК 7</t>
        </r>
        <r>
          <rPr>
            <sz val="9"/>
            <color indexed="81"/>
            <rFont val="Tahoma"/>
            <family val="2"/>
            <charset val="204"/>
          </rPr>
          <t xml:space="preserve"> Здатність визначати тактичні властивості місцевості при веденні бойових дій в різних умовах; працювати з топографічними картами та фотодокументами; орієнтуватися на місцевості за картою, без карти та за допомогою навігаційних приладів. </t>
        </r>
      </text>
    </comment>
    <comment ref="B95"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РНвп 8</t>
        </r>
        <r>
          <rPr>
            <sz val="9"/>
            <color indexed="81"/>
            <rFont val="Tahoma"/>
            <family val="2"/>
            <charset val="204"/>
          </rPr>
          <t xml:space="preserve"> Формувати вказівки з інженеПРої підтримки взводу в різних видах бою, використовуючи розуміння основних заходів інженеПРої підтримки; здійснювати практичне обладнання та маскування елементів взводного опоПРого пункту; організовувати заходи щодо встановлення та подолання одиночних мін та мінних полів штатними засобами.</t>
        </r>
      </text>
    </comment>
    <comment ref="C95"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 xml:space="preserve">ВПК 8 </t>
        </r>
        <r>
          <rPr>
            <sz val="9"/>
            <color indexed="81"/>
            <rFont val="Tahoma"/>
            <family val="2"/>
            <charset val="204"/>
          </rPr>
          <t>Здатність виконувати завдання інженеПРої підтримки в різних видах бою.</t>
        </r>
      </text>
    </comment>
    <comment ref="B98"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РНвп 9</t>
        </r>
        <r>
          <rPr>
            <sz val="9"/>
            <color indexed="81"/>
            <rFont val="Tahoma"/>
            <family val="2"/>
            <charset val="204"/>
          </rPr>
          <t xml:space="preserve"> Використовувати штатні засоби зв’язку, які перебувають на озброєнні підрозділу для організації зв’язку; організовувати заходи із захисту від засобів радіоелектронної боротьби противника під час підготовки та ведення бою.</t>
        </r>
      </text>
    </comment>
    <comment ref="C98"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ВПК 9</t>
        </r>
        <r>
          <rPr>
            <sz val="9"/>
            <color indexed="81"/>
            <rFont val="Tahoma"/>
            <family val="2"/>
            <charset val="204"/>
          </rPr>
          <t xml:space="preserve"> Здатність організовувати та підтримувати зв’язок у підрозділі штатними засобами зв’язку.</t>
        </r>
      </text>
    </comment>
    <comment ref="B101"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РНвп 10</t>
        </r>
        <r>
          <rPr>
            <sz val="9"/>
            <color indexed="81"/>
            <rFont val="Tahoma"/>
            <family val="2"/>
            <charset val="204"/>
          </rPr>
          <t xml:space="preserve"> Застосовувати знання щодо забезпечення потреб військовослужбовця під час дій в автономних умовах за рахунок природних ресурсів; захисту від впливу фізико-географічних умов за допомогою природних та підручних засобів; вміти організовувати виконання завдань з тактичної медицини.</t>
        </r>
      </text>
    </comment>
    <comment ref="C101" authorId="0" shapeId="0">
      <text>
        <r>
          <rPr>
            <b/>
            <sz val="9"/>
            <color indexed="81"/>
            <rFont val="Tahoma"/>
            <family val="2"/>
            <charset val="204"/>
          </rPr>
          <t>Навчальна частина:</t>
        </r>
        <r>
          <rPr>
            <b/>
            <sz val="9"/>
            <color indexed="81"/>
            <rFont val="Tahoma"/>
            <family val="2"/>
            <charset val="204"/>
          </rPr>
          <t xml:space="preserve">
ВПК 10</t>
        </r>
        <r>
          <rPr>
            <sz val="9"/>
            <color indexed="81"/>
            <rFont val="Tahoma"/>
            <family val="2"/>
            <charset val="204"/>
          </rPr>
          <t xml:space="preserve"> Здатність виконувати професійну діяльність в умовах тривалих різнопланових фізичних навантажень і психічних напружень; організувати підготовку військовослужбовців для забезпечення їх фізичної готовності до виконання завдань за призначенням; організувати виконання завдань з тактичної медицини.</t>
        </r>
      </text>
    </comment>
    <comment ref="B104"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РНвп 1</t>
        </r>
        <r>
          <rPr>
            <sz val="9"/>
            <color indexed="81"/>
            <rFont val="Tahoma"/>
            <family val="2"/>
            <charset val="204"/>
          </rPr>
          <t xml:space="preserve"> Застосовувати вимоги Статутів Збройних Сил України при організації службової діяльності в підрозділі, внутрішньої і вартової служб, підтриманні військової дисципліни та забезпеченні стройової злагодженості підрозділу.  
</t>
        </r>
        <r>
          <rPr>
            <b/>
            <sz val="9"/>
            <color indexed="81"/>
            <rFont val="Tahoma"/>
            <family val="2"/>
            <charset val="204"/>
          </rPr>
          <t>РНвп 4</t>
        </r>
        <r>
          <rPr>
            <sz val="9"/>
            <color indexed="81"/>
            <rFont val="Tahoma"/>
            <family val="2"/>
            <charset val="204"/>
          </rPr>
          <t xml:space="preserve"> 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t>
        </r>
      </text>
    </comment>
    <comment ref="C104"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ВПК 1</t>
        </r>
        <r>
          <rPr>
            <sz val="9"/>
            <color indexed="81"/>
            <rFont val="Tahoma"/>
            <family val="2"/>
            <charset val="204"/>
          </rPr>
          <t xml:space="preserve"> Здатність сумлінно і чесно виконувати службовий обов’язок у відповідності з вимогами Статутів Збройних Сил України, іншими нормативно-правовими актами, що регламентують службову діяльність, та вимагати від підлеглих їх дотримання та виконання.</t>
        </r>
      </text>
    </comment>
    <comment ref="B107"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РНвп 4</t>
        </r>
        <r>
          <rPr>
            <sz val="9"/>
            <color indexed="81"/>
            <rFont val="Tahoma"/>
            <family val="2"/>
            <charset val="204"/>
          </rPr>
          <t xml:space="preserve"> 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
</t>
        </r>
        <r>
          <rPr>
            <b/>
            <sz val="9"/>
            <color indexed="81"/>
            <rFont val="Tahoma"/>
            <family val="2"/>
            <charset val="204"/>
          </rPr>
          <t>РНвп 11</t>
        </r>
        <r>
          <rPr>
            <sz val="9"/>
            <color indexed="81"/>
            <rFont val="Tahoma"/>
            <family val="2"/>
            <charset val="204"/>
          </rPr>
          <t xml:space="preserve"> Застосовувати знання матеріальної частини стрілецької зброї, правил стрільби, експлуатації та обслуговування стрілецької зброї, методики організації та проведення занять для навчання особового складу підрозділу, підготовки озброєння до стрільби у похідному (бойовому) поводженні та при виконанні бойових завдань; застосовувати знання та навички з управління вогнем підрозділу в бою.</t>
        </r>
      </text>
    </comment>
    <comment ref="C107"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 xml:space="preserve">ВПК 11 </t>
        </r>
        <r>
          <rPr>
            <sz val="9"/>
            <color indexed="81"/>
            <rFont val="Tahoma"/>
            <family val="2"/>
            <charset val="204"/>
          </rPr>
          <t xml:space="preserve">Здатність готувати штатну зброю підрозділу до бойового застосування; ефективно використовувати бойові і технічні можливості озброєння (зброї) під час ведення бою (бойових дій), проведенні усіх видів занять із підпорядкованим особовим складом; здатність особисто володіти прийомами та способами ведення влучного вогню зі штатного озброєння (зброї) по цілях, що з’являються та рухаються, вдень та вночі; здатність управляти вогнем підпорядкованих і приданих підрозділів (вогневих засобів) під час виконання бойових завдань. </t>
        </r>
      </text>
    </comment>
    <comment ref="B110"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 xml:space="preserve">ПР 14 </t>
        </r>
        <r>
          <rPr>
            <sz val="9"/>
            <color indexed="81"/>
            <rFont val="Tahoma"/>
            <family val="2"/>
            <charset val="204"/>
          </rPr>
          <t>Розуміти принципи європейської демократії та поваги до прав громадян, враховувати їх при прийнятті рішень.</t>
        </r>
        <r>
          <rPr>
            <b/>
            <sz val="9"/>
            <color indexed="81"/>
            <rFont val="Tahoma"/>
            <family val="2"/>
            <charset val="204"/>
          </rPr>
          <t xml:space="preserve">
РНвп 4 </t>
        </r>
        <r>
          <rPr>
            <sz val="9"/>
            <color indexed="81"/>
            <rFont val="Tahoma"/>
            <family val="2"/>
            <charset val="204"/>
          </rPr>
          <t>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t>
        </r>
        <r>
          <rPr>
            <b/>
            <sz val="9"/>
            <color indexed="81"/>
            <rFont val="Tahoma"/>
            <family val="2"/>
            <charset val="204"/>
          </rPr>
          <t xml:space="preserve">
РНвп 12 </t>
        </r>
        <r>
          <rPr>
            <sz val="9"/>
            <color indexed="81"/>
            <rFont val="Tahoma"/>
            <family val="2"/>
            <charset val="204"/>
          </rPr>
          <t>Розуміти порядок проходження військової служби, притягнення військовослужбовців до кримінальної, адміністративної та матеріальної відповідальності; соціального та правового захисту військовослужбовців та членів їх сімей; знати порядок проведення службового розслідування в Збройних Силах України; застосовувати знання норм міжнародного гуманітарного права.</t>
        </r>
      </text>
    </comment>
    <comment ref="C110" authorId="1"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К09</t>
        </r>
        <r>
          <rPr>
            <sz val="9"/>
            <color indexed="81"/>
            <rFont val="Tahoma"/>
            <family val="2"/>
            <charset val="204"/>
          </rPr>
          <t xml:space="preserve">.  Здатність  реалізувати свої права і обов’язки як члена 
суспільства, усвідомлювати цінності громадянського 
(вільного демократичного) суспільства та необхідність 
його сталого розвитку, верховенства права, прав і свобод
людини і громадянина в Україні.
</t>
        </r>
        <r>
          <rPr>
            <b/>
            <sz val="9"/>
            <color indexed="81"/>
            <rFont val="Tahoma"/>
            <family val="2"/>
            <charset val="204"/>
          </rPr>
          <t>ВПК 12</t>
        </r>
        <r>
          <rPr>
            <sz val="9"/>
            <color indexed="81"/>
            <rFont val="Tahoma"/>
            <family val="2"/>
            <charset val="204"/>
          </rPr>
          <t xml:space="preserve"> Здатність застосовувати дисциплінарну практику по відношенню до підпорядкованого особового складу; керувати підрозділом з дотриманням норм міжнародного гуманітаПРого права.</t>
        </r>
      </text>
    </comment>
    <comment ref="B113"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РНвп 2</t>
        </r>
        <r>
          <rPr>
            <sz val="9"/>
            <color indexed="81"/>
            <rFont val="Tahoma"/>
            <family val="2"/>
            <charset val="204"/>
          </rPr>
          <t xml:space="preserve"> Здійснювати підготовку підрозділу (механізованого взводу) до ведення бою (тактичних дій), управляти діями підрозділу в ході ведення бою (тактичних дій). </t>
        </r>
      </text>
    </comment>
    <comment ref="C113"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ВПК 2</t>
        </r>
        <r>
          <rPr>
            <sz val="9"/>
            <color indexed="81"/>
            <rFont val="Tahoma"/>
            <family val="2"/>
            <charset val="204"/>
          </rPr>
          <t xml:space="preserve"> Здатність планувати, організовувати бій та управляти підрозділом (механізованим взводом) в основних видах бою (тактичних дій).</t>
        </r>
      </text>
    </comment>
    <comment ref="B116"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 xml:space="preserve">РНвп 9 </t>
        </r>
        <r>
          <rPr>
            <sz val="9"/>
            <color indexed="81"/>
            <rFont val="Tahoma"/>
            <family val="2"/>
            <charset val="204"/>
          </rPr>
          <t>Використовувати штатні засоби зв’язку, які перебувають на озброєнні підрозділу для організації зв’язку; організовувати заходи із захисту від засобів радіоелектронної боротьби противника під час підготовки та ведення бою.</t>
        </r>
        <r>
          <rPr>
            <b/>
            <sz val="9"/>
            <color indexed="81"/>
            <rFont val="Tahoma"/>
            <family val="2"/>
            <charset val="204"/>
          </rPr>
          <t xml:space="preserve">
РНвп 14</t>
        </r>
        <r>
          <rPr>
            <sz val="9"/>
            <color indexed="81"/>
            <rFont val="Tahoma"/>
            <family val="2"/>
            <charset val="204"/>
          </rPr>
          <t xml:space="preserve">  Здійснювати заходи із введення противника в оману з використанням соціальних мереж, месенджерів та інформаційних платформ, використовувати засоби обробки та передачі інформації в інформаційно-комунікаційних системах ЗС України з дотриманням вимог керівних документів в сфері кібербезпеки та захисту інформації, діяти відповідно до вимог керівних документів щодо порядку реагування на кіберінциденти в інформаційно-комунікаційних системах ЗС України. Застосовувати в повсякденній діяльності нормативно-правові акти та керівні документи щодо ведення боротьби в електромагнітному середовищі. вирішувати задачі виявлення сигналів засобів стільникового зв’язку та точок бездротового доступу, що розгорнуті з використанням технологій Wi-Fi та Bluetooth, застосовувати базові способи та інструменти пошуку інформації з відкритих джерел.</t>
        </r>
      </text>
    </comment>
    <comment ref="C116"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ВПК 9</t>
        </r>
        <r>
          <rPr>
            <sz val="9"/>
            <color indexed="81"/>
            <rFont val="Tahoma"/>
            <family val="2"/>
            <charset val="204"/>
          </rPr>
          <t xml:space="preserve"> Здатність організовувати та підтримувати зв’язок у підрозділі штатними засобами зв’язку.
</t>
        </r>
        <r>
          <rPr>
            <b/>
            <sz val="9"/>
            <color indexed="81"/>
            <rFont val="Tahoma"/>
            <family val="2"/>
            <charset val="204"/>
          </rPr>
          <t>ВПК 15</t>
        </r>
        <r>
          <rPr>
            <sz val="9"/>
            <color indexed="81"/>
            <rFont val="Tahoma"/>
            <family val="2"/>
            <charset val="204"/>
          </rPr>
          <t xml:space="preserve"> Здатність організовувати заходи щодо радіоелектронного та кіберзахисту, порядок збору та використання інформації про радіоелектронну обстановку для забезпечення застосування підрозділу.</t>
        </r>
      </text>
    </comment>
    <comment ref="B119"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РНвп 2</t>
        </r>
        <r>
          <rPr>
            <sz val="9"/>
            <color indexed="81"/>
            <rFont val="Tahoma"/>
            <family val="2"/>
            <charset val="204"/>
          </rPr>
          <t xml:space="preserve"> Здійснювати підготовку підрозділу (механізованого взводу) до ведення бою (тактичних дій), управляти діями підрозділу в ході ведення бою (тактичних дій). 
</t>
        </r>
        <r>
          <rPr>
            <b/>
            <sz val="9"/>
            <color indexed="81"/>
            <rFont val="Tahoma"/>
            <family val="2"/>
            <charset val="204"/>
          </rPr>
          <t xml:space="preserve">РНвп 13 </t>
        </r>
        <r>
          <rPr>
            <sz val="9"/>
            <color indexed="81"/>
            <rFont val="Tahoma"/>
            <family val="2"/>
            <charset val="204"/>
          </rPr>
          <t xml:space="preserve">  Проводити підготовку до застосування і застосовувати БпАК коптеПРого типу; організовувати передачу даних з БпАК; використовувати СПЗ "Кропива" для визначення координатної інформації; діяти особисто та в складі підрозділу при плануванні на застосування БпАК тактичного класу.</t>
        </r>
      </text>
    </comment>
    <comment ref="C119"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ВПК 2</t>
        </r>
        <r>
          <rPr>
            <sz val="9"/>
            <color indexed="81"/>
            <rFont val="Tahoma"/>
            <family val="2"/>
            <charset val="204"/>
          </rPr>
          <t xml:space="preserve"> Здатність планувати, організовувати бій та управляти підрозділом (механізованим взводом) в основних видах бою (тактичних дій).</t>
        </r>
        <r>
          <rPr>
            <b/>
            <sz val="9"/>
            <color indexed="81"/>
            <rFont val="Tahoma"/>
            <family val="2"/>
            <charset val="204"/>
          </rPr>
          <t xml:space="preserve">
ВПК 14</t>
        </r>
        <r>
          <rPr>
            <sz val="9"/>
            <color indexed="81"/>
            <rFont val="Tahoma"/>
            <family val="2"/>
            <charset val="204"/>
          </rPr>
          <t xml:space="preserve"> Здатність організовувати застосування безпілотних авіаційних комплексів (БпАК) (планування, способи застосування БпАК), порядком розгортання і застосування за призначенням.</t>
        </r>
      </text>
    </comment>
    <comment ref="B125"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11</t>
        </r>
        <r>
          <rPr>
            <sz val="9"/>
            <color indexed="81"/>
            <rFont val="Tahoma"/>
            <family val="2"/>
            <charset val="204"/>
          </rPr>
          <t xml:space="preserve"> Вільно спілкуватися з професійних проблем державною та іноземною мовами усно і письмово, обговорювати результати професійної діяльності з фахівцями та нефахівцями, аргументувати свою позицію з дискусійних питань.</t>
        </r>
      </text>
    </comment>
    <comment ref="C125" authorId="1" shapeId="0">
      <text>
        <r>
          <rPr>
            <b/>
            <sz val="9"/>
            <color indexed="81"/>
            <rFont val="Tahoma"/>
            <family val="2"/>
            <charset val="204"/>
          </rPr>
          <t>Автор:</t>
        </r>
        <r>
          <rPr>
            <sz val="9"/>
            <color indexed="81"/>
            <rFont val="Tahoma"/>
            <family val="2"/>
            <charset val="204"/>
          </rPr>
          <t xml:space="preserve">
К04. Здатність спілкуватися іноземною мовою. </t>
        </r>
      </text>
    </comment>
    <comment ref="B128"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 xml:space="preserve">ПР 14 </t>
        </r>
        <r>
          <rPr>
            <sz val="9"/>
            <color indexed="81"/>
            <rFont val="Tahoma"/>
            <family val="2"/>
            <charset val="204"/>
          </rPr>
          <t xml:space="preserve">Розуміти принципи європейської демократії та поваги до прав громадян, враховувати їх при прийнятті рішень.
</t>
        </r>
        <r>
          <rPr>
            <b/>
            <sz val="9"/>
            <color indexed="81"/>
            <rFont val="Tahoma"/>
            <family val="2"/>
            <charset val="204"/>
          </rPr>
          <t>РНвп 4</t>
        </r>
        <r>
          <rPr>
            <sz val="9"/>
            <color indexed="81"/>
            <rFont val="Tahoma"/>
            <family val="2"/>
            <charset val="204"/>
          </rPr>
          <t xml:space="preserve"> 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
</t>
        </r>
        <r>
          <rPr>
            <b/>
            <sz val="9"/>
            <color indexed="81"/>
            <rFont val="Tahoma"/>
            <family val="2"/>
            <charset val="204"/>
          </rPr>
          <t>РНвп 12</t>
        </r>
        <r>
          <rPr>
            <sz val="9"/>
            <color indexed="81"/>
            <rFont val="Tahoma"/>
            <family val="2"/>
            <charset val="204"/>
          </rPr>
          <t xml:space="preserve"> Розуміти порядок проходження військової служби, притягнення військовослужбовців до кримінальної, адміністративної та матеріальної відповідальності; соціального та правового захисту військовослужбовців та членів їх сімей; знати порядок проведення службового розслідування в Збройних Силах України; застосовувати знання норм міжнародного гуманітарного права.</t>
        </r>
      </text>
    </comment>
    <comment ref="C128" authorId="1"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 xml:space="preserve">К09.  </t>
        </r>
        <r>
          <rPr>
            <sz val="9"/>
            <color indexed="81"/>
            <rFont val="Tahoma"/>
            <family val="2"/>
            <charset val="204"/>
          </rPr>
          <t>Здатність  реалізувати свої права і обов’язки як члена 
суспільства, усвідомлювати цінності громадянського 
(вільного демократичного) суспільства та необхідність 
його сталого розвитку, верховенства права, прав і свобод
людини і громадянина в Україні.</t>
        </r>
        <r>
          <rPr>
            <b/>
            <sz val="9"/>
            <color indexed="81"/>
            <rFont val="Tahoma"/>
            <family val="2"/>
            <charset val="204"/>
          </rPr>
          <t xml:space="preserve">
ВПК 12 </t>
        </r>
        <r>
          <rPr>
            <sz val="9"/>
            <color indexed="81"/>
            <rFont val="Tahoma"/>
            <family val="2"/>
            <charset val="204"/>
          </rPr>
          <t>Здатність застосовувати дисциплінарну практику по відношенню до підпорядкованого особового складу; керувати підрозділом з дотриманням норм міжнародного гуманітаПРого права.</t>
        </r>
      </text>
    </comment>
    <comment ref="B131"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15</t>
        </r>
        <r>
          <rPr>
            <sz val="9"/>
            <color indexed="81"/>
            <rFont val="Tahoma"/>
            <family val="2"/>
            <charset val="204"/>
          </rPr>
          <t xml:space="preserve"> Розуміти та демонструвати добру професійну, соціальну та емоційну поведінку, дотримуватись здорового способу життя.
</t>
        </r>
        <r>
          <rPr>
            <b/>
            <sz val="9"/>
            <color indexed="81"/>
            <rFont val="Tahoma"/>
            <family val="2"/>
            <charset val="204"/>
          </rPr>
          <t>ПР 20</t>
        </r>
        <r>
          <rPr>
            <sz val="9"/>
            <color indexed="81"/>
            <rFont val="Tahoma"/>
            <family val="2"/>
            <charset val="204"/>
          </rPr>
          <t xml:space="preserve"> Усвідомлювати відповідальність перед суспільством про здобуту професію офіцера, виховувати підлеглих у дусі патріотизму відданості українському народові та громадянської свідомості.</t>
        </r>
      </text>
    </comment>
    <comment ref="C131" authorId="0" shapeId="0">
      <text>
        <r>
          <rPr>
            <b/>
            <sz val="9"/>
            <color indexed="81"/>
            <rFont val="Tahoma"/>
            <family val="2"/>
            <charset val="204"/>
          </rPr>
          <t>Навчальна частина:</t>
        </r>
        <r>
          <rPr>
            <b/>
            <sz val="9"/>
            <color indexed="81"/>
            <rFont val="Tahoma"/>
            <family val="2"/>
            <charset val="204"/>
          </rPr>
          <t xml:space="preserve">
Автор:
К09.</t>
        </r>
        <r>
          <rPr>
            <sz val="9"/>
            <color indexed="81"/>
            <rFont val="Tahoma"/>
            <family val="2"/>
            <charset val="204"/>
          </rPr>
          <t xml:space="preserve">  Здатність  реалізувати свої права і обов’язки як члена 
суспільства, усвідомлювати цінності громадянського 
(вільного демократичного) суспільства та необхідність 
його сталого розвитку, верховенства права, прав і свобод
людини і громадянина в Україні.</t>
        </r>
      </text>
    </comment>
    <comment ref="B134" authorId="0" shapeId="0">
      <text>
        <r>
          <rPr>
            <b/>
            <sz val="9"/>
            <color indexed="81"/>
            <rFont val="Tahoma"/>
            <family val="2"/>
            <charset val="204"/>
          </rPr>
          <t xml:space="preserve">Навчальна частина:
ПР 15 </t>
        </r>
        <r>
          <rPr>
            <sz val="9"/>
            <color indexed="81"/>
            <rFont val="Tahoma"/>
            <family val="2"/>
            <charset val="204"/>
          </rPr>
          <t>Розуміти та демонструвати добру професійну, соціальну та емоційну поведінку, дотримуватись здорового способу життя.</t>
        </r>
        <r>
          <rPr>
            <b/>
            <sz val="9"/>
            <color indexed="81"/>
            <rFont val="Tahoma"/>
            <family val="2"/>
            <charset val="204"/>
          </rPr>
          <t xml:space="preserve">
ПР 20 </t>
        </r>
        <r>
          <rPr>
            <sz val="9"/>
            <color indexed="81"/>
            <rFont val="Tahoma"/>
            <family val="2"/>
            <charset val="204"/>
          </rPr>
          <t>Усвідомлювати відповідальність перед суспільством про здобуту професію офіцера, виховувати підлеглих у дусі патріотизму відданості українському народові та громадянської свідомості.</t>
        </r>
      </text>
    </comment>
    <comment ref="C134" authorId="1"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К09.</t>
        </r>
        <r>
          <rPr>
            <sz val="9"/>
            <color indexed="81"/>
            <rFont val="Tahoma"/>
            <family val="2"/>
            <charset val="204"/>
          </rPr>
          <t xml:space="preserve">  Здатність  реалізувати свої права і обов’язки як члена 
суспільства, усвідомлювати цінності громадянського 
(вільного демократичного) суспільства та необхідність 
його сталого розвитку, верховенства права, прав і свобод
людини і громадянина в Україні.</t>
        </r>
      </text>
    </comment>
    <comment ref="B137"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 xml:space="preserve">ПР 15 </t>
        </r>
        <r>
          <rPr>
            <sz val="9"/>
            <color indexed="81"/>
            <rFont val="Tahoma"/>
            <family val="2"/>
            <charset val="204"/>
          </rPr>
          <t xml:space="preserve">Розуміти та демонструвати добру професійну, соціальну та емоційну поведінку, дотримуватись здорового способу життя.
</t>
        </r>
        <r>
          <rPr>
            <b/>
            <sz val="9"/>
            <color indexed="81"/>
            <rFont val="Tahoma"/>
            <family val="2"/>
            <charset val="204"/>
          </rPr>
          <t>РНвп 4</t>
        </r>
        <r>
          <rPr>
            <sz val="9"/>
            <color indexed="81"/>
            <rFont val="Tahoma"/>
            <family val="2"/>
            <charset val="204"/>
          </rPr>
          <t xml:space="preserve"> 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  
</t>
        </r>
        <r>
          <rPr>
            <b/>
            <sz val="9"/>
            <color indexed="81"/>
            <rFont val="Tahoma"/>
            <family val="2"/>
            <charset val="204"/>
          </rPr>
          <t>РНвп 15</t>
        </r>
        <r>
          <rPr>
            <sz val="9"/>
            <color indexed="81"/>
            <rFont val="Tahoma"/>
            <family val="2"/>
            <charset val="204"/>
          </rPr>
          <t xml:space="preserve"> Оволодіти необхідним рівнем спеціальних теоретичних знань, необхідних для організації та проведення фізичної підготовки з особовим складом. Володіти організаційно-методичними навичками і вміннями організації та проведення фізичної підготовки з військовослужбовцями. Виконувати фізичні вправи, спеціальні прийоми та дії, а також їх нормативи.</t>
        </r>
      </text>
    </comment>
    <comment ref="C137" authorId="1" shapeId="0">
      <text>
        <r>
          <rPr>
            <b/>
            <sz val="9"/>
            <color indexed="81"/>
            <rFont val="Tahoma"/>
            <family val="2"/>
            <charset val="204"/>
          </rPr>
          <t xml:space="preserve">Автор:
К10. </t>
        </r>
        <r>
          <rPr>
            <sz val="9"/>
            <color indexed="81"/>
            <rFont val="Tahoma"/>
            <family val="2"/>
            <charset val="204"/>
          </rPr>
          <t xml:space="preserve">Здатність  зберігати та примножувати моральні, 
культурні, наукові цінності і  досягнення суспільства на 
основі розуміння історії та закономірностей розвитку 
предметної області, її місця у загальній системі знань про 
природу і суспільство та у розвитку суспільства, техніки і 
технологій, використовувати різні види та форми рухової 
активності для активного відпочинку та ведення здорового 
способу життя. 
</t>
        </r>
        <r>
          <rPr>
            <b/>
            <sz val="9"/>
            <color indexed="81"/>
            <rFont val="Tahoma"/>
            <family val="2"/>
            <charset val="204"/>
          </rPr>
          <t xml:space="preserve">ЗК07 </t>
        </r>
        <r>
          <rPr>
            <sz val="9"/>
            <color indexed="81"/>
            <rFont val="Tahoma"/>
            <family val="2"/>
            <charset val="204"/>
          </rPr>
          <t xml:space="preserve"> Здатність працювати в команді.
</t>
        </r>
        <r>
          <rPr>
            <b/>
            <sz val="9"/>
            <color indexed="81"/>
            <rFont val="Tahoma"/>
            <family val="2"/>
            <charset val="204"/>
          </rPr>
          <t>ЗК08</t>
        </r>
        <r>
          <rPr>
            <sz val="9"/>
            <color indexed="81"/>
            <rFont val="Tahoma"/>
            <family val="2"/>
            <charset val="204"/>
          </rPr>
          <t xml:space="preserve">  Здатність працювати автономно.</t>
        </r>
        <r>
          <rPr>
            <b/>
            <sz val="9"/>
            <color indexed="81"/>
            <rFont val="Tahoma"/>
            <family val="2"/>
            <charset val="204"/>
          </rPr>
          <t xml:space="preserve">
ВПК 4 </t>
        </r>
        <r>
          <rPr>
            <sz val="9"/>
            <color indexed="81"/>
            <rFont val="Tahoma"/>
            <family val="2"/>
            <charset val="204"/>
          </rPr>
          <t>Здатність аналізувати і усвідомлювати місію; вести за собою особовий склад до її виконання, демонструючи цінності, властивості характеру і мислення на основі прикладів етосу Воїна та видатного військового лідерства.</t>
        </r>
        <r>
          <rPr>
            <b/>
            <sz val="9"/>
            <color indexed="81"/>
            <rFont val="Tahoma"/>
            <family val="2"/>
            <charset val="204"/>
          </rPr>
          <t xml:space="preserve">
ВПК 13 </t>
        </r>
        <r>
          <rPr>
            <sz val="9"/>
            <color indexed="81"/>
            <rFont val="Tahoma"/>
            <family val="2"/>
            <charset val="204"/>
          </rPr>
          <t>Здатність організувати процес підготовки військовослужбовців для забезпечення їх фізичної готовності до виконання навчально-бойових завдань за призначенням.</t>
        </r>
      </text>
    </comment>
    <comment ref="B140"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14</t>
        </r>
        <r>
          <rPr>
            <sz val="9"/>
            <color indexed="81"/>
            <rFont val="Tahoma"/>
            <family val="2"/>
            <charset val="204"/>
          </rPr>
          <t xml:space="preserve"> Розуміти принципи європейської демократії та поваги до прав громадян, враховувати їх при прийнятті рішень.
</t>
        </r>
        <r>
          <rPr>
            <b/>
            <sz val="9"/>
            <color indexed="81"/>
            <rFont val="Tahoma"/>
            <family val="2"/>
            <charset val="204"/>
          </rPr>
          <t>ПР 15</t>
        </r>
        <r>
          <rPr>
            <sz val="9"/>
            <color indexed="81"/>
            <rFont val="Tahoma"/>
            <family val="2"/>
            <charset val="204"/>
          </rPr>
          <t xml:space="preserve"> Розуміти та демонструвати добру професійну, соціальну та емоційну поведінку, дотримуватись здорового способу життя.
</t>
        </r>
        <r>
          <rPr>
            <b/>
            <sz val="9"/>
            <color indexed="81"/>
            <rFont val="Tahoma"/>
            <family val="2"/>
            <charset val="204"/>
          </rPr>
          <t>РНвп 4</t>
        </r>
        <r>
          <rPr>
            <sz val="9"/>
            <color indexed="81"/>
            <rFont val="Tahoma"/>
            <family val="2"/>
            <charset val="204"/>
          </rPr>
          <t xml:space="preserve"> 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 
</t>
        </r>
        <r>
          <rPr>
            <b/>
            <sz val="9"/>
            <color indexed="81"/>
            <rFont val="Tahoma"/>
            <family val="2"/>
            <charset val="204"/>
          </rPr>
          <t>РНвп 16</t>
        </r>
        <r>
          <rPr>
            <sz val="9"/>
            <color indexed="81"/>
            <rFont val="Tahoma"/>
            <family val="2"/>
            <charset val="204"/>
          </rPr>
          <t xml:space="preserve">  знати особливості застосування технік впливу і стилів військового лідерства в залежності від ступеня ситуаційної готовності виконавця; принципи трансформаційного лідерства та його складові інструменти;  ефективні методи внутрішньої комунікації у підрозділі;  етапи і техніки  командоутворення і згуртування особового складу; необхідні кроки для вирішення етичних дилем. Вміти визначати рівень ситуаційної готовності виконавця до завдання та обирати оптимальний стиль лідерського впливу; ставити завдання відповідно до алгоритму та з урахуванням рівня ситуаційної готовності виконавця; формування бачення з метою зміни ставлення до виконання завдання з урахуванням індивідуальних особливостей виконавця; задавати запитання з метою розуміння мотивів виконавця; формулювати ключові повідомлення лідерської промови; проводити тренування команди; проводити аналіз проведених дій; знаходити рішення моральних дилем, прийнятне як з точки зору виконання наказу, так і з точки зору місії та цінностей військового лідера.</t>
        </r>
      </text>
    </comment>
    <comment ref="C140"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ЗК07</t>
        </r>
        <r>
          <rPr>
            <sz val="9"/>
            <color indexed="81"/>
            <rFont val="Tahoma"/>
            <family val="2"/>
            <charset val="204"/>
          </rPr>
          <t xml:space="preserve">  Здатність працювати в команді.
</t>
        </r>
        <r>
          <rPr>
            <b/>
            <sz val="9"/>
            <color indexed="81"/>
            <rFont val="Tahoma"/>
            <family val="2"/>
            <charset val="204"/>
          </rPr>
          <t>ЗК08</t>
        </r>
        <r>
          <rPr>
            <sz val="9"/>
            <color indexed="81"/>
            <rFont val="Tahoma"/>
            <family val="2"/>
            <charset val="204"/>
          </rPr>
          <t xml:space="preserve">  Здатність працювати автономно.
</t>
        </r>
        <r>
          <rPr>
            <b/>
            <sz val="9"/>
            <color indexed="81"/>
            <rFont val="Tahoma"/>
            <family val="2"/>
            <charset val="204"/>
          </rPr>
          <t>ВПК 4</t>
        </r>
        <r>
          <rPr>
            <sz val="9"/>
            <color indexed="81"/>
            <rFont val="Tahoma"/>
            <family val="2"/>
            <charset val="204"/>
          </rPr>
          <t xml:space="preserve"> Здатність аналізувати і усвідомлювати місію; вести за собою особовий склад до її виконання, демонструючи цінності, властивості характеру і мислення на основі прикладів етосу Воїна та видатного військового лідерства.</t>
        </r>
      </text>
    </comment>
    <comment ref="B152"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РНвс 1</t>
        </r>
        <r>
          <rPr>
            <sz val="9"/>
            <color indexed="81"/>
            <rFont val="Tahoma"/>
            <family val="2"/>
            <charset val="204"/>
          </rPr>
          <t xml:space="preserve"> Застосовувати знання щодо логістичного забезпечення підрозділів військової частини.</t>
        </r>
      </text>
    </comment>
    <comment ref="C152"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 xml:space="preserve">ВСК 1 </t>
        </r>
        <r>
          <rPr>
            <sz val="9"/>
            <color indexed="81"/>
            <rFont val="Tahoma"/>
            <family val="2"/>
            <charset val="204"/>
          </rPr>
          <t xml:space="preserve">    Здатність виконувати спеціалізовані задачі логістичного забезпечення за напрямом професійної діяльності.</t>
        </r>
      </text>
    </comment>
    <comment ref="B161"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РНвсп 2</t>
        </r>
        <r>
          <rPr>
            <sz val="9"/>
            <color indexed="81"/>
            <rFont val="Tahoma"/>
            <family val="2"/>
            <charset val="204"/>
          </rPr>
          <t xml:space="preserve"> Організовувати та здійснювати ведення обліку, категорування, списання та зберігання ракет і боєприпасів, а також озброєння у підрозділах військових частин.</t>
        </r>
      </text>
    </comment>
    <comment ref="B164"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РНвсп 2</t>
        </r>
        <r>
          <rPr>
            <sz val="9"/>
            <color indexed="81"/>
            <rFont val="Tahoma"/>
            <family val="2"/>
            <charset val="204"/>
          </rPr>
          <t xml:space="preserve"> Організовувати та здійснювати ведення обліку, категорування, списання та зберігання ракет і боєприпасів, а також озброєння у підрозділах військових частин.</t>
        </r>
      </text>
    </comment>
    <comment ref="C164"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ВСК 2</t>
        </r>
        <r>
          <rPr>
            <sz val="9"/>
            <color indexed="81"/>
            <rFont val="Tahoma"/>
            <family val="2"/>
            <charset val="204"/>
          </rPr>
          <t xml:space="preserve">     Здатність організовувати порядок ведення обліку, категорування, списання та зберігання ракет і боєприпасів, а також озброєння у підрозділах військових частин.</t>
        </r>
      </text>
    </comment>
    <comment ref="B167"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РНвсп 4</t>
        </r>
        <r>
          <rPr>
            <sz val="9"/>
            <color indexed="81"/>
            <rFont val="Tahoma"/>
            <family val="2"/>
            <charset val="204"/>
          </rPr>
          <t xml:space="preserve"> Використовувати знання основних положень будови і конструкції ракет і боєприпасів для правильної організації їх експлуатації та підготовки до бойового застосування.</t>
        </r>
      </text>
    </comment>
    <comment ref="C167"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ВСК 4</t>
        </r>
        <r>
          <rPr>
            <sz val="9"/>
            <color indexed="81"/>
            <rFont val="Tahoma"/>
            <family val="2"/>
            <charset val="204"/>
          </rPr>
          <t xml:space="preserve">     Здатність використовувати знання з будови та експлуатації ракет і боєприпасів під час поводження з ними. </t>
        </r>
      </text>
    </comment>
    <comment ref="B201"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РНвс 1</t>
        </r>
        <r>
          <rPr>
            <sz val="9"/>
            <color indexed="81"/>
            <rFont val="Tahoma"/>
            <family val="2"/>
            <charset val="204"/>
          </rPr>
          <t xml:space="preserve"> Застосовувати знання щодо логістичного забезпечення підрозділів військової частини.
</t>
        </r>
        <r>
          <rPr>
            <b/>
            <sz val="9"/>
            <color indexed="81"/>
            <rFont val="Tahoma"/>
            <family val="2"/>
            <charset val="204"/>
          </rPr>
          <t>РНвс 2</t>
        </r>
        <r>
          <rPr>
            <sz val="9"/>
            <color indexed="81"/>
            <rFont val="Tahoma"/>
            <family val="2"/>
            <charset val="204"/>
          </rPr>
          <t xml:space="preserve"> Організовувати та здійснювати ведення обліку, категорування, списання та зберігання ракетно-артилерійського озброєння у підрозділах військових частин.</t>
        </r>
      </text>
    </comment>
    <comment ref="B249" authorId="0" shapeId="0">
      <text>
        <r>
          <rPr>
            <b/>
            <sz val="9"/>
            <color indexed="81"/>
            <rFont val="Tahoma"/>
            <charset val="1"/>
          </rPr>
          <t>Навчальна частина:</t>
        </r>
        <r>
          <rPr>
            <sz val="9"/>
            <color indexed="81"/>
            <rFont val="Tahoma"/>
            <charset val="1"/>
          </rPr>
          <t xml:space="preserve">
Готувати різні види службових документів, використовуючи вміння обробки інформації на ПЕОМ;</t>
        </r>
      </text>
    </comment>
    <comment ref="C249" authorId="0" shapeId="0">
      <text>
        <r>
          <rPr>
            <b/>
            <sz val="9"/>
            <color indexed="81"/>
            <rFont val="Tahoma"/>
            <charset val="1"/>
          </rPr>
          <t>Навчальна частина:</t>
        </r>
        <r>
          <rPr>
            <sz val="9"/>
            <color indexed="81"/>
            <rFont val="Tahoma"/>
            <charset val="1"/>
          </rPr>
          <t xml:space="preserve">
Здатність виконувати комп’ютерні обчислення щодо оцінки ефективності бойового застосування і забезпечення повсякденної діяльності підрозділу (за видами, родами Збройних Сил України, інших військових формувань, утворених відповідно до законів України).</t>
        </r>
      </text>
    </comment>
    <comment ref="B258" authorId="0" shapeId="0">
      <text>
        <r>
          <rPr>
            <b/>
            <sz val="9"/>
            <color indexed="81"/>
            <rFont val="Tahoma"/>
            <charset val="1"/>
          </rPr>
          <t>Навчальна частина:</t>
        </r>
        <r>
          <rPr>
            <sz val="9"/>
            <color indexed="81"/>
            <rFont val="Tahoma"/>
            <charset val="1"/>
          </rPr>
          <t xml:space="preserve">
Демонструвати знання та розуміння розділів хімії, що мають відношення до базового рівня спеціальності: кінетика та термодинаміка; колоїдна хімія; основи електрохімії; будова неорганічних, органічних і вибухових речовин. Реалізувати прості експериментальні дослідження з дотриманням правил техніки безпеки поводження з хімічними речовинами, аналізувати отримані результати та робити відповідні висновки по них.</t>
        </r>
      </text>
    </comment>
    <comment ref="C258" authorId="0" shapeId="0">
      <text>
        <r>
          <rPr>
            <b/>
            <sz val="9"/>
            <color indexed="81"/>
            <rFont val="Tahoma"/>
            <charset val="1"/>
          </rPr>
          <t>Навчальна частина:</t>
        </r>
        <r>
          <rPr>
            <sz val="9"/>
            <color indexed="81"/>
            <rFont val="Tahoma"/>
            <charset val="1"/>
          </rPr>
          <t xml:space="preserve">
Здатність працювати з хімічними речовинами і матеріалами, з урахуванням їх хімічних та фізичних властивостей, дотримуючись правил техніки безпеки поводження з небезпечними, зокрема, вибуховими речовинами.</t>
        </r>
      </text>
    </comment>
    <comment ref="B270" authorId="1"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 xml:space="preserve">ФК-14. </t>
        </r>
        <r>
          <rPr>
            <sz val="9"/>
            <color indexed="81"/>
            <rFont val="Tahoma"/>
            <family val="2"/>
            <charset val="204"/>
          </rPr>
          <t xml:space="preserve">Здатність вирішувати  комплексні  спеціалізовані 
задачі і практичні проблеми, пов’язані з проблемами 
метрології, електричних вимірювань, роботою пристроїв 
автоматичного керування, релейного захисту та 
автоматики. </t>
        </r>
      </text>
    </comment>
    <comment ref="C270" authorId="1"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 xml:space="preserve">ФК-14. </t>
        </r>
        <r>
          <rPr>
            <sz val="9"/>
            <color indexed="81"/>
            <rFont val="Tahoma"/>
            <family val="2"/>
            <charset val="204"/>
          </rPr>
          <t xml:space="preserve">Здатність вирішувати  комплексні  спеціалізовані 
задачі і практичні проблеми, пов’язані з проблемами 
метрології, електричних вимірювань, роботою пристроїв 
автоматичного керування, релейного захисту та 
автоматики. </t>
        </r>
      </text>
    </comment>
  </commentList>
</comments>
</file>

<file path=xl/comments2.xml><?xml version="1.0" encoding="utf-8"?>
<comments xmlns="http://schemas.openxmlformats.org/spreadsheetml/2006/main">
  <authors>
    <author>Навчальна частина</author>
    <author>Автор</author>
  </authors>
  <commentList>
    <comment ref="B12" authorId="0" shapeId="0">
      <text>
        <r>
          <rPr>
            <sz val="11"/>
            <color indexed="81"/>
            <rFont val="Tahoma"/>
            <family val="2"/>
            <charset val="204"/>
          </rPr>
          <t xml:space="preserve">
Навчальна частина:
ПР 11 Вільно спілкуватися з професійних проблем державною та іноземною мовами усно і письмово, обговорювати результати професійної діяльності з фахівцями та нефахівцями, аргументувати свою позицію з дискусійних питань.
ПР 23  Спілкуватися державною мовою, привертати увагу аудиторії, висловлювати власну думку, аргументувати, вислуховувати співрозмовника, сприймати іншу точку зору, правильно використовувати різні мовні засоби відповідно до комунікативних намірів, сприймати, відтворювати, редагувати тексти офіційного-ділового та наукового стилів; вести писемне ділове мовлення, писати ділові папери у професійній діяльності</t>
        </r>
      </text>
    </comment>
    <comment ref="C12" authorId="1" shapeId="0">
      <text>
        <r>
          <rPr>
            <sz val="9"/>
            <color indexed="81"/>
            <rFont val="Tahoma"/>
            <family val="2"/>
            <charset val="204"/>
          </rPr>
          <t xml:space="preserve">
Автор:
К03. Здатність спілкуватися державною мовою як усно, так 
і письмово.</t>
        </r>
      </text>
    </comment>
    <comment ref="B15" authorId="0" shapeId="0">
      <text>
        <r>
          <rPr>
            <sz val="9"/>
            <color indexed="81"/>
            <rFont val="Tahoma"/>
            <family val="2"/>
            <charset val="204"/>
          </rPr>
          <t>Навчальна частина:
РНвп 4 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  
ПР 11 Вільно спілкуватися з професійних проблем державною та іноземною мовами усно і письмово, обговорювати результати професійної діяльності з фахівцями та нефахівцями, аргументувати свою позицію з дискусійних питань.
ПР 14 Розуміти принципи європейської демократії та поваги до прав громадян, враховувати їх при прийнятті рішень.</t>
        </r>
      </text>
    </comment>
    <comment ref="C15" authorId="1" shapeId="0">
      <text>
        <r>
          <rPr>
            <sz val="9"/>
            <color indexed="81"/>
            <rFont val="Tahoma"/>
            <family val="2"/>
            <charset val="204"/>
          </rPr>
          <t xml:space="preserve">
Автор:
К10. Здатність  зберігати та примножувати моральні, 
культурні, наукові цінності і  досягнення суспільства на 
основі розуміння історії та закономірностей розвитку 
предметної області, її місця у загальній системі знань про 
природу і суспільство та у розвитку суспільства, техніки і 
технологій, використовувати різні види та форми рухової 
активності для активного відпочинку та ведення здорового 
способу життя. </t>
        </r>
      </text>
    </comment>
    <comment ref="B18" authorId="0" shapeId="0">
      <text>
        <r>
          <rPr>
            <b/>
            <sz val="9"/>
            <color indexed="81"/>
            <rFont val="Tahoma"/>
            <family val="2"/>
            <charset val="204"/>
          </rPr>
          <t>Навчальна частина:
ПР 05 Знати основи теорії електромагнітного поля, методи розрахунку електричних кіл та уміти використовувати їх для вирішення практичних проблем у професійній діяльності.
ПР 07 Здійснювати аналіз процесів в електроенергетичному, електротехнічному та електромеханічному обладнанні, відповідних комплексах і системах.
ПР 08 Обирати і застосовувати придатні методи для аналізу і синтезу електромеханічних та електроенергетичних систем із заданими показниками.
ПР 21 Володіти знаннями та розуміннями розділів вищої математики, що мають відношення до електротехнічної, електромрн алгебра, аналітична геометрія, диференціальне та інтегральне числення функції однієї та декількох змінних, теорія числових та функціональних рядів, теорія функцій комплексної змінної, звичайні диференціальні рівняння та рівняння математичної фізики, операційне числення, теорія ймовірностей та математична статистка.
Навчальна частина:</t>
        </r>
      </text>
    </comment>
    <comment ref="C18" authorId="1" shapeId="0">
      <text>
        <r>
          <rPr>
            <b/>
            <sz val="9"/>
            <color indexed="81"/>
            <rFont val="Tahoma"/>
            <family val="2"/>
            <charset val="204"/>
          </rPr>
          <t>Автор:
ФК12. Здатність вирішувати практичні задачі із залученням 
методів математики, фізики та електротехніки.
ЗК-1  Здатність до абстрактного мислення, аналізу і синтезу.</t>
        </r>
      </text>
    </comment>
    <comment ref="B21" authorId="0" shapeId="0">
      <text>
        <r>
          <rPr>
            <b/>
            <sz val="9"/>
            <color indexed="81"/>
            <rFont val="Tahoma"/>
            <family val="2"/>
            <charset val="204"/>
          </rPr>
          <t>Навчальна частина:
ПР 05 Знати основи теорії електромагнітного поля, методи розрахунку електричних кіл та уміти використовувати їх для вирішення практичних проблем у професійній діяльності.
ПР 07 Здійснювати аналіз процесів в електроенергетичному, електротехнічному та електромеханічному обладнанні, відповідних комплексах і системах.
ПР 08 Обирати і застосовувати придатні методи для аналізу і синтезу електромеханічних та електроенергетичних систем із заданими показниками.
ПР 22 Демонструвати знання та розуміння розділів фізики, що мають відношення до базового рівня спеціальності: механіка; молекулярна фізика та термодинаміка; електрика та магнетизм; коливання та хвилі; основи геометричної оптики; основи квантової фізики, фізики атому та атомного ядра. Правильно використовувати вимірювальні прилади та їх системи, реалізувати прості експериментальні дослідження, коректно аналізувати отримані результати та робить відповідні висновки за ними. Аналізувати фізичні явища і процеси, що протікають в електричному та електромеханічному обладнанні; використовувати результати проведеного аналізу при експлуатації, ремонті та налагодженні озброєння і військової техніки та інших військово-професійних задачах.</t>
        </r>
      </text>
    </comment>
    <comment ref="C21" authorId="1" shapeId="0">
      <text>
        <r>
          <rPr>
            <b/>
            <sz val="9"/>
            <color indexed="81"/>
            <rFont val="Tahoma"/>
            <family val="2"/>
            <charset val="204"/>
          </rPr>
          <t>ФК-12. Здатність вирішувати практичні задачі із залученням 
методів математики, фізики та електротехніки.
ЗК-1  Здатність до абстрактного мислення, аналізу і синтезу.</t>
        </r>
      </text>
    </comment>
    <comment ref="B27"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 xml:space="preserve">ПР 01 </t>
        </r>
        <r>
          <rPr>
            <sz val="9"/>
            <color indexed="81"/>
            <rFont val="Tahoma"/>
            <family val="2"/>
            <charset val="204"/>
          </rPr>
          <t xml:space="preserve">Знати і розуміти принципи роботи електричних систем та мереж, силового обладнання електричних станцій та підстанцій, пристроїв захисного заземлення та грозозахисту та уміти використовувати їх для вирішення практичних проблем у професійній діяльності.
</t>
        </r>
        <r>
          <rPr>
            <b/>
            <sz val="9"/>
            <color indexed="81"/>
            <rFont val="Tahoma"/>
            <family val="2"/>
            <charset val="204"/>
          </rPr>
          <t xml:space="preserve">ПР 03 </t>
        </r>
        <r>
          <rPr>
            <sz val="9"/>
            <color indexed="81"/>
            <rFont val="Tahoma"/>
            <family val="2"/>
            <charset val="204"/>
          </rPr>
          <t xml:space="preserve">Знати принципи роботи електричних машин, апаратів та автоматизованих електроприводів та уміти використовувати їх для вирішення практичних проблем у професійній діяльності.
</t>
        </r>
        <r>
          <rPr>
            <b/>
            <sz val="9"/>
            <color indexed="81"/>
            <rFont val="Tahoma"/>
            <family val="2"/>
            <charset val="204"/>
          </rPr>
          <t>ПР 05</t>
        </r>
        <r>
          <rPr>
            <sz val="9"/>
            <color indexed="81"/>
            <rFont val="Tahoma"/>
            <family val="2"/>
            <charset val="204"/>
          </rPr>
          <t xml:space="preserve"> Знати основи теорії електромагнітного поля, методи розрахунку електричних кіл та уміти використовувати їх для вирішення практичних проблем у професійній діяльності.
</t>
        </r>
        <r>
          <rPr>
            <b/>
            <sz val="9"/>
            <color indexed="81"/>
            <rFont val="Tahoma"/>
            <family val="2"/>
            <charset val="204"/>
          </rPr>
          <t>ПР 06</t>
        </r>
        <r>
          <rPr>
            <sz val="9"/>
            <color indexed="81"/>
            <rFont val="Tahoma"/>
            <family val="2"/>
            <charset val="204"/>
          </rPr>
          <t xml:space="preserve"> Застосовувати прикладне програмне забезпечення, мікроконтролери та мікропроцесорну техніку для вирішення практичних проблем у професійній діяльності.
</t>
        </r>
        <r>
          <rPr>
            <b/>
            <sz val="9"/>
            <color indexed="81"/>
            <rFont val="Tahoma"/>
            <family val="2"/>
            <charset val="204"/>
          </rPr>
          <t>ПР 07</t>
        </r>
        <r>
          <rPr>
            <sz val="9"/>
            <color indexed="81"/>
            <rFont val="Tahoma"/>
            <family val="2"/>
            <charset val="204"/>
          </rPr>
          <t xml:space="preserve"> Здійснювати аналіз процесів в електроенергетичному, електротехнічному та електромеханічному обладнанні, відповідних комплексах і системах.
</t>
        </r>
        <r>
          <rPr>
            <b/>
            <sz val="9"/>
            <color indexed="81"/>
            <rFont val="Tahoma"/>
            <family val="2"/>
            <charset val="204"/>
          </rPr>
          <t>ПР 08</t>
        </r>
        <r>
          <rPr>
            <sz val="9"/>
            <color indexed="81"/>
            <rFont val="Tahoma"/>
            <family val="2"/>
            <charset val="204"/>
          </rPr>
          <t xml:space="preserve"> Обирати і застосовувати придатні методи для аналізу і синтезу електромеханічних та електроенергетичних систем із заданими показниками.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12</t>
        </r>
        <r>
          <rPr>
            <sz val="9"/>
            <color indexed="81"/>
            <rFont val="Tahoma"/>
            <family val="2"/>
            <charset val="204"/>
          </rPr>
          <t xml:space="preserve"> Розуміти основні принципи і завдання технічної та екологічної безпеки об’єктів електротехніки та електромеханіки, враховувати їх при прийнятті рішень.
</t>
        </r>
        <r>
          <rPr>
            <b/>
            <sz val="9"/>
            <color indexed="81"/>
            <rFont val="Tahoma"/>
            <family val="2"/>
            <charset val="204"/>
          </rPr>
          <t>ПР 19</t>
        </r>
        <r>
          <rPr>
            <sz val="9"/>
            <color indexed="81"/>
            <rFont val="Tahoma"/>
            <family val="2"/>
            <charset val="204"/>
          </rPr>
          <t xml:space="preserve"> Застосовувати придатні емпіричні і теоретичні методи для зменшення втрат електричної енергії при її виробництві, транспортуванні, розподіленні та використанні.</t>
        </r>
      </text>
    </comment>
    <comment ref="C27" authorId="1" shapeId="0">
      <text>
        <r>
          <rPr>
            <b/>
            <sz val="9"/>
            <color indexed="81"/>
            <rFont val="Tahoma"/>
            <family val="2"/>
            <charset val="204"/>
          </rPr>
          <t xml:space="preserve">Автор:
ФК-11.  </t>
        </r>
        <r>
          <rPr>
            <sz val="9"/>
            <color indexed="81"/>
            <rFont val="Tahoma"/>
            <family val="2"/>
            <charset val="204"/>
          </rPr>
          <t>Здатність вирішувати практичні задачі із 
застосуванням  систем автоматизованого проектування і 
розрахунків (САПР).</t>
        </r>
        <r>
          <rPr>
            <b/>
            <sz val="9"/>
            <color indexed="81"/>
            <rFont val="Tahoma"/>
            <family val="2"/>
            <charset val="204"/>
          </rPr>
          <t xml:space="preserve">
ФК-12. </t>
        </r>
        <r>
          <rPr>
            <sz val="9"/>
            <color indexed="81"/>
            <rFont val="Tahoma"/>
            <family val="2"/>
            <charset val="204"/>
          </rPr>
          <t>Здатність вирішувати практичні задачі із залученням 
методів математики, фізики та електротехніки.</t>
        </r>
        <r>
          <rPr>
            <b/>
            <sz val="9"/>
            <color indexed="81"/>
            <rFont val="Tahoma"/>
            <family val="2"/>
            <charset val="204"/>
          </rPr>
          <t xml:space="preserve">
ФК-17.  </t>
        </r>
        <r>
          <rPr>
            <sz val="9"/>
            <color indexed="81"/>
            <rFont val="Tahoma"/>
            <family val="2"/>
            <charset val="204"/>
          </rPr>
          <t>Здатність розробляти проекти  електроенергетичного, 
електротехнічного та електромеханічного устаткування  із 
дотриманням вимог законодавства, стандартів і технічного 
завдання.</t>
        </r>
        <r>
          <rPr>
            <b/>
            <sz val="9"/>
            <color indexed="81"/>
            <rFont val="Tahoma"/>
            <family val="2"/>
            <charset val="204"/>
          </rPr>
          <t xml:space="preserve">
ФК-19  </t>
        </r>
        <r>
          <rPr>
            <sz val="9"/>
            <color indexed="81"/>
            <rFont val="Tahoma"/>
            <family val="2"/>
            <charset val="204"/>
          </rPr>
          <t>Усвідомлення необхідності підвищення ефективності електроенергетичного,  електротехнічного  та електромеханічного устаткування.</t>
        </r>
      </text>
    </comment>
    <comment ref="B30"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09</t>
        </r>
        <r>
          <rPr>
            <sz val="9"/>
            <color indexed="81"/>
            <rFont val="Tahoma"/>
            <family val="2"/>
            <charset val="204"/>
          </rPr>
          <t xml:space="preserve"> Уміти оцінювати енергоефективність та надійність роботи електроенергетичних, електротехнічних та електромеханічних систем. 
</t>
        </r>
        <r>
          <rPr>
            <b/>
            <sz val="9"/>
            <color indexed="81"/>
            <rFont val="Tahoma"/>
            <family val="2"/>
            <charset val="204"/>
          </rPr>
          <t xml:space="preserve">ПР 13 </t>
        </r>
        <r>
          <rPr>
            <sz val="9"/>
            <color indexed="81"/>
            <rFont val="Tahoma"/>
            <family val="2"/>
            <charset val="204"/>
          </rPr>
          <t xml:space="preserve">Розуміти значення традиційної та відновлюваної енергетики для успішного економічного розвитку країни.
</t>
        </r>
        <r>
          <rPr>
            <b/>
            <sz val="9"/>
            <color indexed="81"/>
            <rFont val="Tahoma"/>
            <family val="2"/>
            <charset val="204"/>
          </rPr>
          <t>ПР 19</t>
        </r>
        <r>
          <rPr>
            <sz val="9"/>
            <color indexed="81"/>
            <rFont val="Tahoma"/>
            <family val="2"/>
            <charset val="204"/>
          </rPr>
          <t xml:space="preserve"> Застосовувати придатні емпіричні і теоретичні методи для зменшення втрат електричної енергії при її виробництві, транспортуванні, розподіленні та використанні.</t>
        </r>
      </text>
    </comment>
    <comment ref="C30" authorId="1" shapeId="0">
      <text>
        <r>
          <rPr>
            <b/>
            <sz val="9"/>
            <color indexed="81"/>
            <rFont val="Tahoma"/>
            <family val="2"/>
            <charset val="204"/>
          </rPr>
          <t xml:space="preserve">Автор:
ФК-19  </t>
        </r>
        <r>
          <rPr>
            <sz val="9"/>
            <color indexed="81"/>
            <rFont val="Tahoma"/>
            <family val="2"/>
            <charset val="204"/>
          </rPr>
          <t>Усвідомлення необхідності підвищення ефективності електроенергетичного,  електротехнічного  та електромеханічного устаткування.</t>
        </r>
      </text>
    </comment>
    <comment ref="B33"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02</t>
        </r>
        <r>
          <rPr>
            <sz val="9"/>
            <color indexed="81"/>
            <rFont val="Tahoma"/>
            <family val="2"/>
            <charset val="204"/>
          </rPr>
          <t xml:space="preserve"> Знати і розуміти теоретичні основи метрології та електричних вимірювань, принципи роботи пристроїв автоматичного керування, релейного захисту та автоматики, мати навички здійснення відповідних вимірювань і використання зазначених пристроїв для вирішення професійних завдань.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18</t>
        </r>
        <r>
          <rPr>
            <sz val="9"/>
            <color indexed="81"/>
            <rFont val="Tahoma"/>
            <family val="2"/>
            <charset val="204"/>
          </rPr>
          <t xml:space="preserve"> Вміти самостійно вчитися, опановувати нові знання і вдосконалювати навички роботи з сучасним обладнанням, вимірювальною технікою та прикладним програмним забезпеченням.</t>
        </r>
      </text>
    </comment>
    <comment ref="C33" authorId="1" shapeId="0">
      <text>
        <r>
          <rPr>
            <b/>
            <sz val="9"/>
            <color indexed="81"/>
            <rFont val="Tahoma"/>
            <family val="2"/>
            <charset val="204"/>
          </rPr>
          <t xml:space="preserve">Автор:
ФК-14. </t>
        </r>
        <r>
          <rPr>
            <sz val="9"/>
            <color indexed="81"/>
            <rFont val="Tahoma"/>
            <family val="2"/>
            <charset val="204"/>
          </rPr>
          <t>Здатність вирішувати  комплексні  спеціалізовані 
задачі і практичні проблеми, пов’язані з проблемами 
метрології, електричних вимірювань, роботою пристроїв 
автоматичного керування, релейного захисту та 
автоматики.</t>
        </r>
        <r>
          <rPr>
            <b/>
            <sz val="9"/>
            <color indexed="81"/>
            <rFont val="Tahoma"/>
            <family val="2"/>
            <charset val="204"/>
          </rPr>
          <t xml:space="preserve">
ФК-20  </t>
        </r>
        <r>
          <rPr>
            <sz val="9"/>
            <color indexed="81"/>
            <rFont val="Tahoma"/>
            <family val="2"/>
            <charset val="204"/>
          </rPr>
          <t>Усвідомлення необхідності постійно розширювати власні знання про нові технології в електроенергетиці, електротехніці та електромеханіці.</t>
        </r>
      </text>
    </comment>
    <comment ref="B36"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02</t>
        </r>
        <r>
          <rPr>
            <sz val="9"/>
            <color indexed="81"/>
            <rFont val="Tahoma"/>
            <family val="2"/>
            <charset val="204"/>
          </rPr>
          <t xml:space="preserve"> Знати і розуміти теоретичні основи метрології та електричних вимірювань, принципи роботи пристроїв автоматичного керування, релейного захисту та автоматики, мати навички здійснення відповідних вимірювань і використання зазначених пристроїв для вирішення професійних завдань.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18</t>
        </r>
        <r>
          <rPr>
            <sz val="9"/>
            <color indexed="81"/>
            <rFont val="Tahoma"/>
            <family val="2"/>
            <charset val="204"/>
          </rPr>
          <t xml:space="preserve"> Вміти самостійно вчитися, опановувати нові знання і вдосконалювати навички роботи з сучасним обладнанням, вимірювальною технікою та прикладним програмним забезпеченням.</t>
        </r>
      </text>
    </comment>
    <comment ref="C36" authorId="1" shapeId="0">
      <text>
        <r>
          <rPr>
            <b/>
            <sz val="9"/>
            <color indexed="81"/>
            <rFont val="Tahoma"/>
            <family val="2"/>
            <charset val="204"/>
          </rPr>
          <t xml:space="preserve">Автор:
ФК-15. </t>
        </r>
        <r>
          <rPr>
            <sz val="9"/>
            <color indexed="81"/>
            <rFont val="Tahoma"/>
            <family val="2"/>
            <charset val="204"/>
          </rPr>
          <t>Здатність вирішувати  комплексні  спеціалізовані 
задачі і практичні проблеми, пов’язані з роботою 
електричних машин, апаратів та  автоматизованого 
електроприводу.</t>
        </r>
        <r>
          <rPr>
            <b/>
            <sz val="9"/>
            <color indexed="81"/>
            <rFont val="Tahoma"/>
            <family val="2"/>
            <charset val="204"/>
          </rPr>
          <t xml:space="preserve">
ФК-17.  </t>
        </r>
        <r>
          <rPr>
            <sz val="9"/>
            <color indexed="81"/>
            <rFont val="Tahoma"/>
            <family val="2"/>
            <charset val="204"/>
          </rPr>
          <t>Здатність розробляти проекти  електроенергетичного, 
електротехнічного та електромеханічного устаткування  із 
дотриманням вимог законодавства, стандартів і технічного 
завдання.</t>
        </r>
      </text>
    </comment>
    <comment ref="B39"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02</t>
        </r>
        <r>
          <rPr>
            <sz val="9"/>
            <color indexed="81"/>
            <rFont val="Tahoma"/>
            <family val="2"/>
            <charset val="204"/>
          </rPr>
          <t xml:space="preserve"> Знати і розуміти теоретичні основи метрології та електричних вимірювань, принципи роботи пристроїв автоматичного керування, релейного захисту та автоматики, мати навички здійснення відповідних вимірювань і використання зазначених пристроїв для вирішення професійних завдань.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18</t>
        </r>
        <r>
          <rPr>
            <sz val="9"/>
            <color indexed="81"/>
            <rFont val="Tahoma"/>
            <family val="2"/>
            <charset val="204"/>
          </rPr>
          <t xml:space="preserve"> Вміти самостійно вчитися, опановувати нові знання і вдосконалювати навички роботи з сучасним обладнанням, вимірювальною технікою та прикладним програмним забезпеченням.</t>
        </r>
      </text>
    </comment>
    <comment ref="B42"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02</t>
        </r>
        <r>
          <rPr>
            <sz val="9"/>
            <color indexed="81"/>
            <rFont val="Tahoma"/>
            <family val="2"/>
            <charset val="204"/>
          </rPr>
          <t xml:space="preserve"> Знати і розуміти теоретичні основи метрології та електричних вимірювань, принципи роботи пристроїв автоматичного керування, релейного захисту та автоматики, мати навички здійснення відповідних вимірювань і використання зазначених пристроїв для вирішення професійних завдань.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18</t>
        </r>
        <r>
          <rPr>
            <sz val="9"/>
            <color indexed="81"/>
            <rFont val="Tahoma"/>
            <family val="2"/>
            <charset val="204"/>
          </rPr>
          <t xml:space="preserve"> Вміти самостійно вчитися, опановувати нові знання і вдосконалювати навички роботи з сучасним обладнанням, вимірювальною технікою та прикладним програмним забезпеченням.</t>
        </r>
      </text>
    </comment>
    <comment ref="C42" authorId="1" shapeId="0">
      <text>
        <r>
          <rPr>
            <b/>
            <sz val="9"/>
            <color indexed="81"/>
            <rFont val="Tahoma"/>
            <family val="2"/>
            <charset val="204"/>
          </rPr>
          <t xml:space="preserve">Автор:
ФК-13. </t>
        </r>
        <r>
          <rPr>
            <sz val="9"/>
            <color indexed="81"/>
            <rFont val="Tahoma"/>
            <family val="2"/>
            <charset val="204"/>
          </rPr>
          <t>Здатність вирішувати  комплексні  спеціалізовані 
задачі  і практичні проблеми, пов’язані з роботою 
електричних систем та мереж, електричної частини станцій 
і підстанцій та техніки високих напруг.</t>
        </r>
        <r>
          <rPr>
            <b/>
            <sz val="9"/>
            <color indexed="81"/>
            <rFont val="Tahoma"/>
            <family val="2"/>
            <charset val="204"/>
          </rPr>
          <t xml:space="preserve">
ФК-16. </t>
        </r>
        <r>
          <rPr>
            <sz val="9"/>
            <color indexed="81"/>
            <rFont val="Tahoma"/>
            <family val="2"/>
            <charset val="204"/>
          </rPr>
          <t>Здатність вирішувати  комплексні  спеціалізовані 
задачі і практичні проблеми, пов’язані з проблемами 
виробництва, передачі та розподілення електричної енергії.</t>
        </r>
        <r>
          <rPr>
            <b/>
            <sz val="9"/>
            <color indexed="81"/>
            <rFont val="Tahoma"/>
            <family val="2"/>
            <charset val="204"/>
          </rPr>
          <t xml:space="preserve">
ФК-17. </t>
        </r>
        <r>
          <rPr>
            <sz val="9"/>
            <color indexed="81"/>
            <rFont val="Tahoma"/>
            <family val="2"/>
            <charset val="204"/>
          </rPr>
          <t xml:space="preserve"> Здатність розробляти проекти  електроенергетичного, 
електротехнічного та електромеханічного устаткування  із 
дотриманням вимог законодавства, стандартів і технічного 
завдання.</t>
        </r>
      </text>
    </comment>
    <comment ref="B45"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02</t>
        </r>
        <r>
          <rPr>
            <sz val="9"/>
            <color indexed="81"/>
            <rFont val="Tahoma"/>
            <family val="2"/>
            <charset val="204"/>
          </rPr>
          <t xml:space="preserve"> Знати і розуміти теоретичні основи метрології та електричних вимірювань, принципи роботи пристроїв автоматичного керування, релейного захисту та автоматики, мати навички здійснення відповідних вимірювань і використання зазначених пристроїв для вирішення професійних завдань.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18</t>
        </r>
        <r>
          <rPr>
            <sz val="9"/>
            <color indexed="81"/>
            <rFont val="Tahoma"/>
            <family val="2"/>
            <charset val="204"/>
          </rPr>
          <t xml:space="preserve"> Вміти самостійно вчитися, опановувати нові знання і вдосконалювати навички роботи з сучасним обладнанням, вимірювальною технікою та прикладним програмним забезпеченням.</t>
        </r>
      </text>
    </comment>
    <comment ref="C45" authorId="1" shapeId="0">
      <text>
        <r>
          <rPr>
            <b/>
            <sz val="9"/>
            <color indexed="81"/>
            <rFont val="Tahoma"/>
            <family val="2"/>
            <charset val="204"/>
          </rPr>
          <t xml:space="preserve">Автор:
ФК-15. </t>
        </r>
        <r>
          <rPr>
            <sz val="9"/>
            <color indexed="81"/>
            <rFont val="Tahoma"/>
            <family val="2"/>
            <charset val="204"/>
          </rPr>
          <t>Здатність вирішувати  комплексні  спеціалізовані 
задачі і практичні проблеми, пов’язані з роботою 
електричних машин, апаратів та  автоматизованого 
електроприводу.</t>
        </r>
        <r>
          <rPr>
            <b/>
            <sz val="9"/>
            <color indexed="81"/>
            <rFont val="Tahoma"/>
            <family val="2"/>
            <charset val="204"/>
          </rPr>
          <t xml:space="preserve">
ФК-20 </t>
        </r>
        <r>
          <rPr>
            <sz val="9"/>
            <color indexed="81"/>
            <rFont val="Tahoma"/>
            <family val="2"/>
            <charset val="204"/>
          </rPr>
          <t xml:space="preserve"> Усвідомлення необхідності постійно розширювати власні знання про нові технології в електроенергетиці, електротехніці та електромеханіці.</t>
        </r>
      </text>
    </comment>
    <comment ref="B48"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02</t>
        </r>
        <r>
          <rPr>
            <sz val="9"/>
            <color indexed="81"/>
            <rFont val="Tahoma"/>
            <family val="2"/>
            <charset val="204"/>
          </rPr>
          <t xml:space="preserve"> Знати і розуміти теоретичні основи метрології та електричних вимірювань, принципи роботи пристроїв автоматичного керування, релейного захисту та автоматики, мати навички здійснення відповідних вимірювань і використання зазначених пристроїв для вирішення професійних завдань.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18</t>
        </r>
        <r>
          <rPr>
            <sz val="9"/>
            <color indexed="81"/>
            <rFont val="Tahoma"/>
            <family val="2"/>
            <charset val="204"/>
          </rPr>
          <t xml:space="preserve"> Вміти самостійно вчитися, опановувати нові знання і вдосконалювати навички роботи з сучасним обладнанням, вимірювальною технікою та прикладним програмним забезпеченням.</t>
        </r>
      </text>
    </comment>
    <comment ref="C48" authorId="1" shapeId="0">
      <text>
        <r>
          <rPr>
            <b/>
            <sz val="9"/>
            <color indexed="81"/>
            <rFont val="Tahoma"/>
            <family val="2"/>
            <charset val="204"/>
          </rPr>
          <t xml:space="preserve">Автор:
ФК-13. </t>
        </r>
        <r>
          <rPr>
            <sz val="9"/>
            <color indexed="81"/>
            <rFont val="Tahoma"/>
            <family val="2"/>
            <charset val="204"/>
          </rPr>
          <t>Здатність вирішувати  комплексні  спеціалізовані 
задачі  і практичні проблеми, пов’язані з роботою 
електричних систем та мереж, електричної частини станцій 
і підстанцій та техніки високих напруг.</t>
        </r>
        <r>
          <rPr>
            <b/>
            <sz val="9"/>
            <color indexed="81"/>
            <rFont val="Tahoma"/>
            <family val="2"/>
            <charset val="204"/>
          </rPr>
          <t xml:space="preserve">
ФК-16. </t>
        </r>
        <r>
          <rPr>
            <sz val="9"/>
            <color indexed="81"/>
            <rFont val="Tahoma"/>
            <family val="2"/>
            <charset val="204"/>
          </rPr>
          <t>Здатність вирішувати  комплексні  спеціалізовані 
задачі і практичні проблеми, пов’язані з проблемами 
виробництва, передачі та розподілення електричної енергії.</t>
        </r>
      </text>
    </comment>
    <comment ref="B51"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02</t>
        </r>
        <r>
          <rPr>
            <sz val="9"/>
            <color indexed="81"/>
            <rFont val="Tahoma"/>
            <family val="2"/>
            <charset val="204"/>
          </rPr>
          <t xml:space="preserve"> Знати і розуміти теоретичні основи метрології та електричних вимірювань, принципи роботи пристроїв автоматичного керування, релейного захисту та автоматики, мати навички здійснення відповідних вимірювань і використання зазначених пристроїв для вирішення професійних завдань.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18</t>
        </r>
        <r>
          <rPr>
            <sz val="9"/>
            <color indexed="81"/>
            <rFont val="Tahoma"/>
            <family val="2"/>
            <charset val="204"/>
          </rPr>
          <t xml:space="preserve"> Вміти самостійно вчитися, опановувати нові знання і вдосконалювати навички роботи з сучасним обладнанням, вимірювальною технікою та прикладним програмним забезпеченням.</t>
        </r>
      </text>
    </comment>
    <comment ref="C51" authorId="1" shapeId="0">
      <text>
        <r>
          <rPr>
            <b/>
            <sz val="9"/>
            <color indexed="81"/>
            <rFont val="Tahoma"/>
            <family val="2"/>
            <charset val="204"/>
          </rPr>
          <t xml:space="preserve">Автор:
ФК-14. </t>
        </r>
        <r>
          <rPr>
            <sz val="9"/>
            <color indexed="81"/>
            <rFont val="Tahoma"/>
            <family val="2"/>
            <charset val="204"/>
          </rPr>
          <t xml:space="preserve">Здатність вирішувати  комплексні  спеціалізовані 
задачі і практичні проблеми, пов’язані з проблемами 
метрології, електричних вимірювань, роботою пристроїв 
автоматичного керування, релейного захисту та 
автоматики.
</t>
        </r>
        <r>
          <rPr>
            <b/>
            <sz val="9"/>
            <color indexed="81"/>
            <rFont val="Tahoma"/>
            <family val="2"/>
            <charset val="204"/>
          </rPr>
          <t xml:space="preserve">
ФК-21.  </t>
        </r>
        <r>
          <rPr>
            <sz val="9"/>
            <color indexed="81"/>
            <rFont val="Tahoma"/>
            <family val="2"/>
            <charset val="204"/>
          </rPr>
          <t>Здатність оперативно вживати ефективні  заходи  в 
умовах  надзвичайних (аварійних) ситуацій в 
електроенергетичних та електромеханічних системах.</t>
        </r>
      </text>
    </comment>
    <comment ref="B54"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02</t>
        </r>
        <r>
          <rPr>
            <sz val="9"/>
            <color indexed="81"/>
            <rFont val="Tahoma"/>
            <family val="2"/>
            <charset val="204"/>
          </rPr>
          <t xml:space="preserve"> Знати і розуміти теоретичні основи метрології та електричних вимірювань, принципи роботи пристроїв автоматичного керування, релейного захисту та автоматики, мати навички здійснення відповідних вимірювань і використання зазначених пристроїв для вирішення професійних завдань.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18</t>
        </r>
        <r>
          <rPr>
            <sz val="9"/>
            <color indexed="81"/>
            <rFont val="Tahoma"/>
            <family val="2"/>
            <charset val="204"/>
          </rPr>
          <t xml:space="preserve"> Вміти самостійно вчитися, опановувати нові знання і вдосконалювати навички роботи з сучасним обладнанням, вимірювальною технікою та прикладним програмним забезпеченням.</t>
        </r>
      </text>
    </comment>
    <comment ref="C54" authorId="1" shapeId="0">
      <text>
        <r>
          <rPr>
            <b/>
            <sz val="9"/>
            <color indexed="81"/>
            <rFont val="Tahoma"/>
            <family val="2"/>
            <charset val="204"/>
          </rPr>
          <t xml:space="preserve">Автор:
ЗК-8  </t>
        </r>
        <r>
          <rPr>
            <sz val="9"/>
            <color indexed="81"/>
            <rFont val="Tahoma"/>
            <family val="2"/>
            <charset val="204"/>
          </rPr>
          <t xml:space="preserve">Здатність працювати автономно.
</t>
        </r>
        <r>
          <rPr>
            <b/>
            <sz val="9"/>
            <color indexed="81"/>
            <rFont val="Tahoma"/>
            <family val="2"/>
            <charset val="204"/>
          </rPr>
          <t>ФК-18.</t>
        </r>
        <r>
          <rPr>
            <sz val="9"/>
            <color indexed="81"/>
            <rFont val="Tahoma"/>
            <family val="2"/>
            <charset val="204"/>
          </rPr>
          <t xml:space="preserve">  Здатність  виконувати професійні обов’язки із 
дотриманням  вимог правил техніки безпеки, охорони 
праці,  виробничої санітарії  та  охорони навколишнього 
середовища.
</t>
        </r>
        <r>
          <rPr>
            <b/>
            <sz val="9"/>
            <color indexed="81"/>
            <rFont val="Tahoma"/>
            <family val="2"/>
            <charset val="204"/>
          </rPr>
          <t>ЗК-7</t>
        </r>
        <r>
          <rPr>
            <sz val="9"/>
            <color indexed="81"/>
            <rFont val="Tahoma"/>
            <family val="2"/>
            <charset val="204"/>
          </rPr>
          <t xml:space="preserve">  Здатність працювати в команді.
</t>
        </r>
        <r>
          <rPr>
            <b/>
            <sz val="9"/>
            <color indexed="81"/>
            <rFont val="Tahoma"/>
            <family val="2"/>
            <charset val="204"/>
          </rPr>
          <t>ЗК-2</t>
        </r>
        <r>
          <rPr>
            <sz val="9"/>
            <color indexed="81"/>
            <rFont val="Tahoma"/>
            <family val="2"/>
            <charset val="204"/>
          </rPr>
          <t xml:space="preserve">  Здатність застосовувати знання у практичних ситуаціях.
</t>
        </r>
        <r>
          <rPr>
            <b/>
            <sz val="9"/>
            <color indexed="81"/>
            <rFont val="Tahoma"/>
            <family val="2"/>
            <charset val="204"/>
          </rPr>
          <t>ЗК-6</t>
        </r>
        <r>
          <rPr>
            <sz val="9"/>
            <color indexed="81"/>
            <rFont val="Tahoma"/>
            <family val="2"/>
            <charset val="204"/>
          </rPr>
          <t xml:space="preserve"> Здатність виявляти, ставити та вирішувати проблеми.
</t>
        </r>
        <r>
          <rPr>
            <b/>
            <sz val="9"/>
            <color indexed="81"/>
            <rFont val="Tahoma"/>
            <family val="2"/>
            <charset val="204"/>
          </rPr>
          <t>ВПК 1</t>
        </r>
        <r>
          <rPr>
            <sz val="9"/>
            <color indexed="81"/>
            <rFont val="Tahoma"/>
            <family val="2"/>
            <charset val="204"/>
          </rPr>
          <t xml:space="preserve"> Здатність сумлінно і чесно виконувати службовий обов’язок у відповідності з вимогами Статутів Збройних Сил України, іншими нормативно-правовими актами, що регламентують службову діяльність, та вимагати від підлеглих їх дотримання та виконання.
</t>
        </r>
        <r>
          <rPr>
            <b/>
            <sz val="9"/>
            <color indexed="81"/>
            <rFont val="Tahoma"/>
            <family val="2"/>
            <charset val="204"/>
          </rPr>
          <t xml:space="preserve">ВСК 1 </t>
        </r>
        <r>
          <rPr>
            <sz val="9"/>
            <color indexed="81"/>
            <rFont val="Tahoma"/>
            <family val="2"/>
            <charset val="204"/>
          </rPr>
          <t xml:space="preserve">  Здатність виконувати спеціалізовані задачі логістичного забезпечення за напрямом професійної діяльності.
</t>
        </r>
        <r>
          <rPr>
            <b/>
            <sz val="9"/>
            <color indexed="81"/>
            <rFont val="Tahoma"/>
            <family val="2"/>
            <charset val="204"/>
          </rPr>
          <t xml:space="preserve">ВСК 2 </t>
        </r>
        <r>
          <rPr>
            <sz val="9"/>
            <color indexed="81"/>
            <rFont val="Tahoma"/>
            <family val="2"/>
            <charset val="204"/>
          </rPr>
          <t xml:space="preserve">  Здатність організовувати порядок ведення обліку, категорування, та зберігання ракетно-артилерійського озброєння у підрозділах військових частин.
</t>
        </r>
        <r>
          <rPr>
            <b/>
            <sz val="9"/>
            <color indexed="81"/>
            <rFont val="Tahoma"/>
            <family val="2"/>
            <charset val="204"/>
          </rPr>
          <t xml:space="preserve">ВСК 3 </t>
        </r>
        <r>
          <rPr>
            <sz val="9"/>
            <color indexed="81"/>
            <rFont val="Tahoma"/>
            <family val="2"/>
            <charset val="204"/>
          </rPr>
          <t xml:space="preserve">  Здатність використовувати знання будови артилерійських приладів для виконання практичних завдань у професійній діяльності.
</t>
        </r>
        <r>
          <rPr>
            <b/>
            <sz val="9"/>
            <color indexed="81"/>
            <rFont val="Tahoma"/>
            <family val="2"/>
            <charset val="204"/>
          </rPr>
          <t xml:space="preserve">ВСК 4 </t>
        </r>
        <r>
          <rPr>
            <sz val="9"/>
            <color indexed="81"/>
            <rFont val="Tahoma"/>
            <family val="2"/>
            <charset val="204"/>
          </rPr>
          <t xml:space="preserve">  Здатність організовувати виконання військового ремонту ракетно-артилерійського озброєння у підрозділах військових частин. </t>
        </r>
      </text>
    </comment>
    <comment ref="B57"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02</t>
        </r>
        <r>
          <rPr>
            <sz val="9"/>
            <color indexed="81"/>
            <rFont val="Tahoma"/>
            <family val="2"/>
            <charset val="204"/>
          </rPr>
          <t xml:space="preserve"> Знати і розуміти теоретичні основи метрології та електричних вимірювань, принципи роботи пристроїв автоматичного керування, релейного захисту та автоматики, мати навички здійснення відповідних вимірювань і використання зазначених пристроїв для вирішення професійних завдань.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18</t>
        </r>
        <r>
          <rPr>
            <sz val="9"/>
            <color indexed="81"/>
            <rFont val="Tahoma"/>
            <family val="2"/>
            <charset val="204"/>
          </rPr>
          <t xml:space="preserve"> Вміти самостійно вчитися, опановувати нові знання і вдосконалювати навички роботи з сучасним обладнанням, вимірювальною технікою та прикладним програмним забезпеченням.</t>
        </r>
      </text>
    </comment>
    <comment ref="C57" authorId="1" shapeId="0">
      <text>
        <r>
          <rPr>
            <b/>
            <sz val="9"/>
            <color indexed="81"/>
            <rFont val="Tahoma"/>
            <family val="2"/>
            <charset val="204"/>
          </rPr>
          <t xml:space="preserve">Автор:
ЗК-8  </t>
        </r>
        <r>
          <rPr>
            <sz val="9"/>
            <color indexed="81"/>
            <rFont val="Tahoma"/>
            <family val="2"/>
            <charset val="204"/>
          </rPr>
          <t>Здатність працювати автономно.</t>
        </r>
        <r>
          <rPr>
            <b/>
            <sz val="9"/>
            <color indexed="81"/>
            <rFont val="Tahoma"/>
            <family val="2"/>
            <charset val="204"/>
          </rPr>
          <t xml:space="preserve">
ФК-18.  </t>
        </r>
        <r>
          <rPr>
            <sz val="9"/>
            <color indexed="81"/>
            <rFont val="Tahoma"/>
            <family val="2"/>
            <charset val="204"/>
          </rPr>
          <t>Здатність  виконувати професійні обов’язки із 
дотриманням  вимог правил техніки безпеки, охорони 
праці,  виробничої санітарії  та  охорони навколишнього 
середовища.</t>
        </r>
        <r>
          <rPr>
            <b/>
            <sz val="9"/>
            <color indexed="81"/>
            <rFont val="Tahoma"/>
            <family val="2"/>
            <charset val="204"/>
          </rPr>
          <t xml:space="preserve">
ЗК-7  </t>
        </r>
        <r>
          <rPr>
            <sz val="9"/>
            <color indexed="81"/>
            <rFont val="Tahoma"/>
            <family val="2"/>
            <charset val="204"/>
          </rPr>
          <t xml:space="preserve">Здатність працювати в команді.
</t>
        </r>
        <r>
          <rPr>
            <b/>
            <sz val="9"/>
            <color indexed="81"/>
            <rFont val="Tahoma"/>
            <family val="2"/>
            <charset val="204"/>
          </rPr>
          <t>ЗК-2</t>
        </r>
        <r>
          <rPr>
            <sz val="9"/>
            <color indexed="81"/>
            <rFont val="Tahoma"/>
            <family val="2"/>
            <charset val="204"/>
          </rPr>
          <t xml:space="preserve">  Здатність застосовувати знання у практичних ситуаціях.
</t>
        </r>
        <r>
          <rPr>
            <b/>
            <sz val="9"/>
            <color indexed="81"/>
            <rFont val="Tahoma"/>
            <family val="2"/>
            <charset val="204"/>
          </rPr>
          <t>ЗК-6</t>
        </r>
        <r>
          <rPr>
            <sz val="9"/>
            <color indexed="81"/>
            <rFont val="Tahoma"/>
            <family val="2"/>
            <charset val="204"/>
          </rPr>
          <t xml:space="preserve"> Здатність виявляти, ставити та вирішувати проблеми.
</t>
        </r>
        <r>
          <rPr>
            <b/>
            <sz val="9"/>
            <color indexed="81"/>
            <rFont val="Tahoma"/>
            <family val="2"/>
            <charset val="204"/>
          </rPr>
          <t>ВПК 1</t>
        </r>
        <r>
          <rPr>
            <sz val="9"/>
            <color indexed="81"/>
            <rFont val="Tahoma"/>
            <family val="2"/>
            <charset val="204"/>
          </rPr>
          <t xml:space="preserve"> Здатність сумлінно і чесно виконувати службовий обов’язок у відповідності з вимогами Статутів Збройних Сил України, іншими нормативно-правовими актами, що регламентують службову діяльність, та вимагати від підлеглих їх дотримання та виконання.
</t>
        </r>
        <r>
          <rPr>
            <b/>
            <sz val="9"/>
            <color indexed="81"/>
            <rFont val="Tahoma"/>
            <family val="2"/>
            <charset val="204"/>
          </rPr>
          <t xml:space="preserve">ВСК 1 </t>
        </r>
        <r>
          <rPr>
            <sz val="9"/>
            <color indexed="81"/>
            <rFont val="Tahoma"/>
            <family val="2"/>
            <charset val="204"/>
          </rPr>
          <t xml:space="preserve">  Здатність виконувати спеціалізовані задачі логістичного забезпечення за напрямом професійної діяльності.
</t>
        </r>
        <r>
          <rPr>
            <b/>
            <sz val="9"/>
            <color indexed="81"/>
            <rFont val="Tahoma"/>
            <family val="2"/>
            <charset val="204"/>
          </rPr>
          <t xml:space="preserve">ВСК 2 </t>
        </r>
        <r>
          <rPr>
            <sz val="9"/>
            <color indexed="81"/>
            <rFont val="Tahoma"/>
            <family val="2"/>
            <charset val="204"/>
          </rPr>
          <t xml:space="preserve">  Здатність організовувати порядок ведення обліку, категорування, та зберігання ракетно-артилерійського озброєння у підрозділах військових частин.
</t>
        </r>
        <r>
          <rPr>
            <b/>
            <sz val="9"/>
            <color indexed="81"/>
            <rFont val="Tahoma"/>
            <family val="2"/>
            <charset val="204"/>
          </rPr>
          <t xml:space="preserve">ВСК 3 </t>
        </r>
        <r>
          <rPr>
            <sz val="9"/>
            <color indexed="81"/>
            <rFont val="Tahoma"/>
            <family val="2"/>
            <charset val="204"/>
          </rPr>
          <t xml:space="preserve">  Здатність використовувати знання будови артилерійських приладів для виконання практичних завдань у професійній діяльності.
</t>
        </r>
        <r>
          <rPr>
            <b/>
            <sz val="9"/>
            <color indexed="81"/>
            <rFont val="Tahoma"/>
            <family val="2"/>
            <charset val="204"/>
          </rPr>
          <t xml:space="preserve">ВСК 4 </t>
        </r>
        <r>
          <rPr>
            <sz val="9"/>
            <color indexed="81"/>
            <rFont val="Tahoma"/>
            <family val="2"/>
            <charset val="204"/>
          </rPr>
          <t xml:space="preserve">  Здатність організовувати виконання військового ремонту ракетно-артилерійського озброєння у підрозділах військових частин. 
</t>
        </r>
      </text>
    </comment>
    <comment ref="B60"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02</t>
        </r>
        <r>
          <rPr>
            <sz val="9"/>
            <color indexed="81"/>
            <rFont val="Tahoma"/>
            <family val="2"/>
            <charset val="204"/>
          </rPr>
          <t xml:space="preserve"> Знати і розуміти теоретичні основи метрології та електричних вимірювань, принципи роботи пристроїв автоматичного керування, релейного захисту та автоматики, мати навички здійснення відповідних вимірювань і використання зазначених пристроїв для вирішення професійних завдань.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18</t>
        </r>
        <r>
          <rPr>
            <sz val="9"/>
            <color indexed="81"/>
            <rFont val="Tahoma"/>
            <family val="2"/>
            <charset val="204"/>
          </rPr>
          <t xml:space="preserve"> Вміти самостійно вчитися, опановувати нові знання і вдосконалювати навички роботи з сучасним обладнанням, вимірювальною технікою та прикладним програмним забезпеченням.</t>
        </r>
      </text>
    </comment>
    <comment ref="C60" authorId="0" shapeId="0">
      <text>
        <r>
          <rPr>
            <b/>
            <sz val="9"/>
            <color indexed="81"/>
            <rFont val="Tahoma"/>
            <charset val="1"/>
          </rPr>
          <t>Навчальна частина:</t>
        </r>
        <r>
          <rPr>
            <sz val="9"/>
            <color indexed="81"/>
            <rFont val="Tahoma"/>
            <charset val="1"/>
          </rPr>
          <t xml:space="preserve">
Автор:
</t>
        </r>
        <r>
          <rPr>
            <b/>
            <sz val="9"/>
            <color indexed="81"/>
            <rFont val="Tahoma"/>
            <family val="2"/>
            <charset val="204"/>
          </rPr>
          <t>ЗК-8</t>
        </r>
        <r>
          <rPr>
            <sz val="9"/>
            <color indexed="81"/>
            <rFont val="Tahoma"/>
            <charset val="1"/>
          </rPr>
          <t xml:space="preserve">  Здатність працювати автономно.
</t>
        </r>
        <r>
          <rPr>
            <b/>
            <sz val="9"/>
            <color indexed="81"/>
            <rFont val="Tahoma"/>
            <family val="2"/>
            <charset val="204"/>
          </rPr>
          <t>ФК-18.</t>
        </r>
        <r>
          <rPr>
            <sz val="9"/>
            <color indexed="81"/>
            <rFont val="Tahoma"/>
            <charset val="1"/>
          </rPr>
          <t xml:space="preserve">  Здатність  виконувати професійні обов’язки із 
дотриманням  вимог правил техніки безпеки, охорони 
праці,  виробничої санітарії  та  охорони навколишнього 
середовища.
</t>
        </r>
        <r>
          <rPr>
            <b/>
            <sz val="9"/>
            <color indexed="81"/>
            <rFont val="Tahoma"/>
            <family val="2"/>
            <charset val="204"/>
          </rPr>
          <t xml:space="preserve">ЗК-7 </t>
        </r>
        <r>
          <rPr>
            <sz val="9"/>
            <color indexed="81"/>
            <rFont val="Tahoma"/>
            <charset val="1"/>
          </rPr>
          <t xml:space="preserve"> Здатність працювати в команді.
</t>
        </r>
        <r>
          <rPr>
            <b/>
            <sz val="9"/>
            <color indexed="81"/>
            <rFont val="Tahoma"/>
            <family val="2"/>
            <charset val="204"/>
          </rPr>
          <t xml:space="preserve">ЗК-2  </t>
        </r>
        <r>
          <rPr>
            <sz val="9"/>
            <color indexed="81"/>
            <rFont val="Tahoma"/>
            <charset val="1"/>
          </rPr>
          <t xml:space="preserve">Здатність застосовувати знання у практичних ситуаціях.
</t>
        </r>
        <r>
          <rPr>
            <b/>
            <sz val="9"/>
            <color indexed="81"/>
            <rFont val="Tahoma"/>
            <family val="2"/>
            <charset val="204"/>
          </rPr>
          <t>ЗК-6</t>
        </r>
        <r>
          <rPr>
            <sz val="9"/>
            <color indexed="81"/>
            <rFont val="Tahoma"/>
            <charset val="1"/>
          </rPr>
          <t xml:space="preserve"> Здатність виявляти, ставити та вирішувати проблеми.
</t>
        </r>
        <r>
          <rPr>
            <b/>
            <sz val="9"/>
            <color indexed="81"/>
            <rFont val="Tahoma"/>
            <family val="2"/>
            <charset val="204"/>
          </rPr>
          <t xml:space="preserve">ВПК 1 </t>
        </r>
        <r>
          <rPr>
            <sz val="9"/>
            <color indexed="81"/>
            <rFont val="Tahoma"/>
            <charset val="1"/>
          </rPr>
          <t xml:space="preserve">Здатність сумлінно і чесно виконувати службовий обов’язок у відповідності з вимогами Статутів Збройних Сил України, іншими нормативно-правовими актами, що регламентують службову діяльність, та вимагати від підлеглих їх дотримання та виконання.
</t>
        </r>
        <r>
          <rPr>
            <b/>
            <sz val="9"/>
            <color indexed="81"/>
            <rFont val="Tahoma"/>
            <family val="2"/>
            <charset val="204"/>
          </rPr>
          <t xml:space="preserve">ВСК 1 </t>
        </r>
        <r>
          <rPr>
            <sz val="9"/>
            <color indexed="81"/>
            <rFont val="Tahoma"/>
            <charset val="1"/>
          </rPr>
          <t xml:space="preserve">  Здатність виконувати спеціалізовані задачі логістичного забезпечення за напрямом професійної діяльності.
</t>
        </r>
        <r>
          <rPr>
            <b/>
            <sz val="9"/>
            <color indexed="81"/>
            <rFont val="Tahoma"/>
            <family val="2"/>
            <charset val="204"/>
          </rPr>
          <t xml:space="preserve">ВСК 2 </t>
        </r>
        <r>
          <rPr>
            <sz val="9"/>
            <color indexed="81"/>
            <rFont val="Tahoma"/>
            <charset val="1"/>
          </rPr>
          <t xml:space="preserve">  Здатність організовувати порядок ведення обліку, категорування, та зберігання ракетно-артилерійського озброєння у підрозділах військових частин.
</t>
        </r>
        <r>
          <rPr>
            <b/>
            <sz val="9"/>
            <color indexed="81"/>
            <rFont val="Tahoma"/>
            <family val="2"/>
            <charset val="204"/>
          </rPr>
          <t>ВСК 3</t>
        </r>
        <r>
          <rPr>
            <sz val="9"/>
            <color indexed="81"/>
            <rFont val="Tahoma"/>
            <charset val="1"/>
          </rPr>
          <t xml:space="preserve">   Здатність використовувати знання будови артилерійських приладів для виконання практичних завдань у професійній діяльності.
</t>
        </r>
        <r>
          <rPr>
            <b/>
            <sz val="9"/>
            <color indexed="81"/>
            <rFont val="Tahoma"/>
            <family val="2"/>
            <charset val="204"/>
          </rPr>
          <t xml:space="preserve">ВСК 4  </t>
        </r>
        <r>
          <rPr>
            <sz val="9"/>
            <color indexed="81"/>
            <rFont val="Tahoma"/>
            <charset val="1"/>
          </rPr>
          <t xml:space="preserve"> Здатність організовувати виконання військового ремонту ракетно-артилерійського озброєння у підрозділах військових частин. 
</t>
        </r>
      </text>
    </comment>
    <comment ref="B63"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02</t>
        </r>
        <r>
          <rPr>
            <sz val="9"/>
            <color indexed="81"/>
            <rFont val="Tahoma"/>
            <family val="2"/>
            <charset val="204"/>
          </rPr>
          <t xml:space="preserve"> Знати і розуміти теоретичні основи метрології та електричних вимірювань, принципи роботи пристроїв автоматичного керування, релейного захисту та автоматики, мати навички здійснення відповідних вимірювань і використання зазначених пристроїв для вирішення професійних завдань.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18</t>
        </r>
        <r>
          <rPr>
            <sz val="9"/>
            <color indexed="81"/>
            <rFont val="Tahoma"/>
            <family val="2"/>
            <charset val="204"/>
          </rPr>
          <t xml:space="preserve"> Вміти самостійно вчитися, опановувати нові знання і вдосконалювати навички роботи з сучасним обладнанням, вимірювальною технікою та прикладним програмним забезпеченням.</t>
        </r>
      </text>
    </comment>
    <comment ref="C63" authorId="0" shapeId="0">
      <text>
        <r>
          <rPr>
            <b/>
            <sz val="9"/>
            <color indexed="81"/>
            <rFont val="Tahoma"/>
            <family val="2"/>
            <charset val="204"/>
          </rPr>
          <t xml:space="preserve">Навчальна частина:
ЗК-8 </t>
        </r>
        <r>
          <rPr>
            <sz val="9"/>
            <color indexed="81"/>
            <rFont val="Tahoma"/>
            <family val="2"/>
            <charset val="204"/>
          </rPr>
          <t>Здатність працювати автономно.</t>
        </r>
        <r>
          <rPr>
            <b/>
            <sz val="9"/>
            <color indexed="81"/>
            <rFont val="Tahoma"/>
            <family val="2"/>
            <charset val="204"/>
          </rPr>
          <t xml:space="preserve">
ЗК-1  </t>
        </r>
        <r>
          <rPr>
            <sz val="9"/>
            <color indexed="81"/>
            <rFont val="Tahoma"/>
            <family val="2"/>
            <charset val="204"/>
          </rPr>
          <t>Здатність до абстрактного мислення, аналізу і синтезу.</t>
        </r>
        <r>
          <rPr>
            <b/>
            <sz val="9"/>
            <color indexed="81"/>
            <rFont val="Tahoma"/>
            <family val="2"/>
            <charset val="204"/>
          </rPr>
          <t xml:space="preserve">
ЗК-5 </t>
        </r>
        <r>
          <rPr>
            <sz val="9"/>
            <color indexed="81"/>
            <rFont val="Tahoma"/>
            <family val="2"/>
            <charset val="204"/>
          </rPr>
          <t>Здатність до пошуку, оброблення та аналізу інформації з різних джерел.</t>
        </r>
      </text>
    </comment>
    <comment ref="B73" authorId="0" shapeId="0">
      <text>
        <r>
          <rPr>
            <b/>
            <sz val="9"/>
            <color indexed="81"/>
            <rFont val="Tahoma"/>
            <family val="2"/>
            <charset val="204"/>
          </rPr>
          <t xml:space="preserve">Навчальна частина:
РНвп 3 </t>
        </r>
        <r>
          <rPr>
            <sz val="9"/>
            <color indexed="81"/>
            <rFont val="Tahoma"/>
            <family val="2"/>
            <charset val="204"/>
          </rPr>
          <t xml:space="preserve">Знати і розуміти принципи та процедури управління підрозділом за стандартами НАТО та вміти їх використовувати для досягнення службових і бойових цілей; приймати обґрунтовані рішення на дії підрозділу в умовах бойової обстановки з використанням принципів і процедур за стандартами НАТО; вміти проводити історико-ретроспективний аналіз дій. </t>
        </r>
        <r>
          <rPr>
            <b/>
            <sz val="9"/>
            <color indexed="81"/>
            <rFont val="Tahoma"/>
            <family val="2"/>
            <charset val="204"/>
          </rPr>
          <t xml:space="preserve">
РНвп 4 </t>
        </r>
        <r>
          <rPr>
            <sz val="9"/>
            <color indexed="81"/>
            <rFont val="Tahoma"/>
            <family val="2"/>
            <charset val="204"/>
          </rPr>
          <t xml:space="preserve">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 </t>
        </r>
        <r>
          <rPr>
            <b/>
            <sz val="9"/>
            <color indexed="81"/>
            <rFont val="Tahoma"/>
            <family val="2"/>
            <charset val="204"/>
          </rPr>
          <t xml:space="preserve"> 
ПР 11 </t>
        </r>
        <r>
          <rPr>
            <sz val="9"/>
            <color indexed="81"/>
            <rFont val="Tahoma"/>
            <family val="2"/>
            <charset val="204"/>
          </rPr>
          <t>Вільно спілкуватися з професійних проблем державною та іноземною мовами усно і письмово, обговорювати результати професійної діяльності з фахівцями та нефахівцями, аргументувати свою позицію з дискусійних питань.</t>
        </r>
        <r>
          <rPr>
            <b/>
            <sz val="9"/>
            <color indexed="81"/>
            <rFont val="Tahoma"/>
            <family val="2"/>
            <charset val="204"/>
          </rPr>
          <t xml:space="preserve">
ПР 14 </t>
        </r>
        <r>
          <rPr>
            <sz val="9"/>
            <color indexed="81"/>
            <rFont val="Tahoma"/>
            <family val="2"/>
            <charset val="204"/>
          </rPr>
          <t xml:space="preserve">Розуміти принципи європейської демократії та поваги до прав громадян, враховувати їх при прийнятті рішень.
</t>
        </r>
      </text>
    </comment>
    <comment ref="C73" authorId="1"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К10.</t>
        </r>
        <r>
          <rPr>
            <sz val="9"/>
            <color indexed="81"/>
            <rFont val="Tahoma"/>
            <family val="2"/>
            <charset val="204"/>
          </rPr>
          <t xml:space="preserve"> Здатність  зберігати та примножувати моральні, 
культурні, наукові цінності і  досягнення суспільства на 
основі розуміння історії та закономірностей розвитку 
предметної області, її місця у загальній системі знань про 
природу і суспільство та у розвитку суспільства, техніки і 
технологій, використовувати різні види та форми рухової 
активності для активного відпочинку та ведення здорового 
способу життя. 
</t>
        </r>
        <r>
          <rPr>
            <b/>
            <sz val="9"/>
            <color indexed="81"/>
            <rFont val="Tahoma"/>
            <family val="2"/>
            <charset val="204"/>
          </rPr>
          <t xml:space="preserve">ВПК 3 </t>
        </r>
        <r>
          <rPr>
            <sz val="9"/>
            <color indexed="81"/>
            <rFont val="Tahoma"/>
            <family val="2"/>
            <charset val="204"/>
          </rPr>
          <t xml:space="preserve">Здатність застосовувати на практиці основні положення теорії управління і прийняття рішень, алгоритми прийняття управлінських рішень, принципи та процедури ефективного управління підрозділом (у тому числі за стандартами НАТО); проводити історико-ретроспективний аналіз.
</t>
        </r>
        <r>
          <rPr>
            <b/>
            <sz val="9"/>
            <color indexed="81"/>
            <rFont val="Tahoma"/>
            <family val="2"/>
            <charset val="204"/>
          </rPr>
          <t>ВПК 4</t>
        </r>
        <r>
          <rPr>
            <sz val="9"/>
            <color indexed="81"/>
            <rFont val="Tahoma"/>
            <family val="2"/>
            <charset val="204"/>
          </rPr>
          <t xml:space="preserve"> Здатність аналізувати і усвідомлювати місію; вести за собою особовий склад до її виконання, демонструючи цінності, властивості характеру і мислення на основі прикладів етосу Воїна та видатного військового лідерства.</t>
        </r>
      </text>
    </comment>
    <comment ref="B76"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14</t>
        </r>
        <r>
          <rPr>
            <sz val="9"/>
            <color indexed="81"/>
            <rFont val="Tahoma"/>
            <family val="2"/>
            <charset val="204"/>
          </rPr>
          <t xml:space="preserve"> Розуміти принципи європейської демократії та поваги до прав громадян, враховувати їх при прийнятті рішень.
</t>
        </r>
        <r>
          <rPr>
            <b/>
            <sz val="9"/>
            <color indexed="81"/>
            <rFont val="Tahoma"/>
            <family val="2"/>
            <charset val="204"/>
          </rPr>
          <t>ПР 15</t>
        </r>
        <r>
          <rPr>
            <sz val="9"/>
            <color indexed="81"/>
            <rFont val="Tahoma"/>
            <family val="2"/>
            <charset val="204"/>
          </rPr>
          <t xml:space="preserve"> Розуміти та демонструвати добру професійну, соціальну та емоційну поведінку, дотримуватись здорового способу життя.
</t>
        </r>
        <r>
          <rPr>
            <b/>
            <sz val="9"/>
            <color indexed="81"/>
            <rFont val="Tahoma"/>
            <family val="2"/>
            <charset val="204"/>
          </rPr>
          <t>РНвп 4</t>
        </r>
        <r>
          <rPr>
            <sz val="9"/>
            <color indexed="81"/>
            <rFont val="Tahoma"/>
            <family val="2"/>
            <charset val="204"/>
          </rPr>
          <t xml:space="preserve"> 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  
</t>
        </r>
        <r>
          <rPr>
            <b/>
            <sz val="9"/>
            <color indexed="81"/>
            <rFont val="Tahoma"/>
            <family val="2"/>
            <charset val="204"/>
          </rPr>
          <t>РНвп 16</t>
        </r>
        <r>
          <rPr>
            <sz val="9"/>
            <color indexed="81"/>
            <rFont val="Tahoma"/>
            <family val="2"/>
            <charset val="204"/>
          </rPr>
          <t xml:space="preserve">  знати особливості застосування технік впливу і стилів військового лідерства в залежності від ступеня ситуаційної готовності виконавця; принципи трансформаційного лідерства та його складові інструменти;  ефективні методи внутрішньої комунікації у підрозділі;  етапи і техніки  командоутворення і згуртування особового складу; необхідні кроки для вирішення етичних дилем. Вміти визначати рівень ситуаційної готовності виконавця до завдання та обирати оптимальний стиль лідерського впливу; ставити завдання відповідно до алгоритму та з урахуванням рівня ситуаційної готовності виконавця; формування бачення з метою зміни ставлення до виконання завдання з урахуванням індивідуальних особливостей виконавця; задавати запитання з метою розуміння мотивів виконавця; формулювати ключові повідомлення лідерської промови; проводити тренування команди; проводити аналіз проведених дій; знаходити рішення моральних дилем, прийнятне як з точки зору виконання наказу, так і з точки зору місії та цінностей військового лідера.</t>
        </r>
      </text>
    </comment>
    <comment ref="C76" authorId="0" shapeId="0">
      <text>
        <r>
          <rPr>
            <b/>
            <sz val="9"/>
            <color indexed="81"/>
            <rFont val="Tahoma"/>
            <family val="2"/>
            <charset val="204"/>
          </rPr>
          <t xml:space="preserve">Навчальна частина:
ЗК07  </t>
        </r>
        <r>
          <rPr>
            <sz val="9"/>
            <color indexed="81"/>
            <rFont val="Tahoma"/>
            <family val="2"/>
            <charset val="204"/>
          </rPr>
          <t>Здатність працювати в команді.</t>
        </r>
        <r>
          <rPr>
            <b/>
            <sz val="9"/>
            <color indexed="81"/>
            <rFont val="Tahoma"/>
            <family val="2"/>
            <charset val="204"/>
          </rPr>
          <t xml:space="preserve">
ЗК08  </t>
        </r>
        <r>
          <rPr>
            <sz val="9"/>
            <color indexed="81"/>
            <rFont val="Tahoma"/>
            <family val="2"/>
            <charset val="204"/>
          </rPr>
          <t>Здатність працювати автономно.</t>
        </r>
        <r>
          <rPr>
            <b/>
            <sz val="9"/>
            <color indexed="81"/>
            <rFont val="Tahoma"/>
            <family val="2"/>
            <charset val="204"/>
          </rPr>
          <t xml:space="preserve">
ВПК 4 </t>
        </r>
        <r>
          <rPr>
            <sz val="9"/>
            <color indexed="81"/>
            <rFont val="Tahoma"/>
            <family val="2"/>
            <charset val="204"/>
          </rPr>
          <t>Здатність аналізувати і усвідомлювати місію; вести за собою особовий склад до її виконання, демонструючи цінності, властивості характеру і мислення на основі прикладів етосу Воїна та видатного військового лідерства.</t>
        </r>
      </text>
    </comment>
    <comment ref="B79"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РНвп 2</t>
        </r>
        <r>
          <rPr>
            <sz val="9"/>
            <color indexed="81"/>
            <rFont val="Tahoma"/>
            <family val="2"/>
            <charset val="204"/>
          </rPr>
          <t xml:space="preserve"> Здійснювати підготовку підрозділу (механізованого взводу) до ведення бою (тактичних дій), управляти діями підрозділу в ході ведення бою (тактичних дій). 
</t>
        </r>
        <r>
          <rPr>
            <b/>
            <sz val="9"/>
            <color indexed="81"/>
            <rFont val="Tahoma"/>
            <family val="2"/>
            <charset val="204"/>
          </rPr>
          <t>РНвп 4</t>
        </r>
        <r>
          <rPr>
            <sz val="9"/>
            <color indexed="81"/>
            <rFont val="Tahoma"/>
            <family val="2"/>
            <charset val="204"/>
          </rPr>
          <t xml:space="preserve"> 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  </t>
        </r>
      </text>
    </comment>
    <comment ref="C79" authorId="0" shapeId="0">
      <text>
        <r>
          <rPr>
            <b/>
            <sz val="9"/>
            <color indexed="81"/>
            <rFont val="Tahoma"/>
            <family val="2"/>
            <charset val="204"/>
          </rPr>
          <t xml:space="preserve">Навчальна частина:
ВПК 4 </t>
        </r>
        <r>
          <rPr>
            <sz val="9"/>
            <color indexed="81"/>
            <rFont val="Tahoma"/>
            <family val="2"/>
            <charset val="204"/>
          </rPr>
          <t>Здатність аналізувати і усвідомлювати місію; вести за собою особовий склад до її виконання, демонструючи цінності, властивості характеру і мислення на основі прикладів етосу Воїна та видатного військового лідерства.</t>
        </r>
        <r>
          <rPr>
            <b/>
            <sz val="9"/>
            <color indexed="81"/>
            <rFont val="Tahoma"/>
            <family val="2"/>
            <charset val="204"/>
          </rPr>
          <t xml:space="preserve">
ВПК 2 </t>
        </r>
        <r>
          <rPr>
            <sz val="9"/>
            <color indexed="81"/>
            <rFont val="Tahoma"/>
            <family val="2"/>
            <charset val="204"/>
          </rPr>
          <t xml:space="preserve">Здатність планувати, організовувати бій та управляти підрозділом (механізованим взводом) в основних видах бою (тактичних дій).
</t>
        </r>
      </text>
    </comment>
    <comment ref="B82"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 xml:space="preserve">РНвп 2 </t>
        </r>
        <r>
          <rPr>
            <sz val="9"/>
            <color indexed="81"/>
            <rFont val="Tahoma"/>
            <family val="2"/>
            <charset val="204"/>
          </rPr>
          <t xml:space="preserve">Здійснювати підготовку підрозділу (механізованого взводу) до ведення бою (тактичних дій), управляти діями підрозділу в ході ведення бою (тактичних дій). 
</t>
        </r>
        <r>
          <rPr>
            <b/>
            <sz val="9"/>
            <color indexed="81"/>
            <rFont val="Tahoma"/>
            <family val="2"/>
            <charset val="204"/>
          </rPr>
          <t>РНвп 3</t>
        </r>
        <r>
          <rPr>
            <sz val="9"/>
            <color indexed="81"/>
            <rFont val="Tahoma"/>
            <family val="2"/>
            <charset val="204"/>
          </rPr>
          <t xml:space="preserve"> Знати і розуміти принципи та процедури управління підрозділом за стандартами НАТО та вміти їх використовувати для досягнення службових і бойових цілей; приймати обґрунтовані рішення на дії підрозділу в умовах бойової обстановки з використанням принципів і процедур за стандартами НАТО; вміти проводити історико-ретроспективний аналіз дій. 
</t>
        </r>
        <r>
          <rPr>
            <b/>
            <sz val="9"/>
            <color indexed="81"/>
            <rFont val="Tahoma"/>
            <family val="2"/>
            <charset val="204"/>
          </rPr>
          <t>РНвп 4</t>
        </r>
        <r>
          <rPr>
            <sz val="9"/>
            <color indexed="81"/>
            <rFont val="Tahoma"/>
            <family val="2"/>
            <charset val="204"/>
          </rPr>
          <t xml:space="preserve"> 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  </t>
        </r>
      </text>
    </comment>
    <comment ref="C82" authorId="0" shapeId="0">
      <text>
        <r>
          <rPr>
            <b/>
            <sz val="9"/>
            <color indexed="81"/>
            <rFont val="Tahoma"/>
            <family val="2"/>
            <charset val="204"/>
          </rPr>
          <t>Навчальна частина:
ВПК 2</t>
        </r>
        <r>
          <rPr>
            <sz val="9"/>
            <color indexed="81"/>
            <rFont val="Tahoma"/>
            <family val="2"/>
            <charset val="204"/>
          </rPr>
          <t xml:space="preserve"> Здатність планувати, організовувати бій та управляти підрозділом (механізованим взводом) в основних видах бою (тактичних дій).</t>
        </r>
        <r>
          <rPr>
            <b/>
            <sz val="9"/>
            <color indexed="81"/>
            <rFont val="Tahoma"/>
            <family val="2"/>
            <charset val="204"/>
          </rPr>
          <t xml:space="preserve">
ВПК 3 </t>
        </r>
        <r>
          <rPr>
            <sz val="9"/>
            <color indexed="81"/>
            <rFont val="Tahoma"/>
            <family val="2"/>
            <charset val="204"/>
          </rPr>
          <t>Здатність застосовувати на практиці основні положення теорії управління і прийняття рішень, алгоритми прийняття управлінських рішень, принципи та процедури ефективного управління підрозділом (у тому числі за стандартами НАТО); проводити історико-ретроспективний аналіз.</t>
        </r>
        <r>
          <rPr>
            <b/>
            <sz val="9"/>
            <color indexed="81"/>
            <rFont val="Tahoma"/>
            <family val="2"/>
            <charset val="204"/>
          </rPr>
          <t xml:space="preserve">
ВПК 3</t>
        </r>
        <r>
          <rPr>
            <sz val="9"/>
            <color indexed="81"/>
            <rFont val="Tahoma"/>
            <family val="2"/>
            <charset val="204"/>
          </rPr>
          <t xml:space="preserve"> Здатність застосовувати на практиці основні положення теорії управління і прийняття рішень, алгоритми прийняття управлінських рішень, принципи та процедури ефективного управління підрозділом (у тому числі за стандартами НАТО); проводити історико-ретроспективний аналіз.</t>
        </r>
        <r>
          <rPr>
            <b/>
            <sz val="9"/>
            <color indexed="81"/>
            <rFont val="Tahoma"/>
            <family val="2"/>
            <charset val="204"/>
          </rPr>
          <t xml:space="preserve">
ВПК 4 </t>
        </r>
        <r>
          <rPr>
            <sz val="9"/>
            <color indexed="81"/>
            <rFont val="Tahoma"/>
            <family val="2"/>
            <charset val="204"/>
          </rPr>
          <t xml:space="preserve">Здатність аналізувати і усвідомлювати місію; вести за собою особовий склад до її виконання, демонструючи цінності, властивості характеру і мислення на основі прикладів етосу Воїна та видатного військового лідерства.
</t>
        </r>
      </text>
    </comment>
    <comment ref="B85"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РНвп 4</t>
        </r>
        <r>
          <rPr>
            <sz val="9"/>
            <color indexed="81"/>
            <rFont val="Tahoma"/>
            <family val="2"/>
            <charset val="204"/>
          </rPr>
          <t xml:space="preserve"> 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
</t>
        </r>
        <r>
          <rPr>
            <b/>
            <sz val="9"/>
            <color indexed="81"/>
            <rFont val="Tahoma"/>
            <family val="2"/>
            <charset val="204"/>
          </rPr>
          <t>РНвп 5</t>
        </r>
        <r>
          <rPr>
            <sz val="9"/>
            <color indexed="81"/>
            <rFont val="Tahoma"/>
            <family val="2"/>
            <charset val="204"/>
          </rPr>
          <t xml:space="preserve"> Знати методи вдосконалення своїх фахових та методичних навичок, особисто проводити заняття з бойової підготовки з особовим складом (підрозділом); вміти працювати з таємними документами; надійно зберігати зброю і боєприпаси, майно підрозділу, керувати веденням ротного господарства підрозділу; забезпечувати додержання заходів безпеки на заняттях, стрільбах (польотах, походах), навчаннях (тренуваннях), перевірках готовності.  </t>
        </r>
      </text>
    </comment>
    <comment ref="C85"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ВПК 5</t>
        </r>
        <r>
          <rPr>
            <sz val="9"/>
            <color indexed="81"/>
            <rFont val="Tahoma"/>
            <family val="2"/>
            <charset val="204"/>
          </rPr>
          <t xml:space="preserve"> Здатність вдосконалювати свої фахові, методичні та фізичні навички; особисто проводити заняття з бойової підготовки з особовим складом (підрозділом); працювати з таємними документами, зберігати зброю і боєприпаси, забезпечувати додержання заходів безпеки на заняттях; підтримувати постійну готовність підрозділу до виконання завдань за призначенням у миПРий та воєнний час. </t>
        </r>
      </text>
    </comment>
    <comment ref="B88"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РНвп 6</t>
        </r>
        <r>
          <rPr>
            <sz val="9"/>
            <color indexed="81"/>
            <rFont val="Tahoma"/>
            <family val="2"/>
            <charset val="204"/>
          </rPr>
          <t xml:space="preserve"> Організовувати РХБ захист в підрозділі (застосовувати засоби індивідуального захисту та долати райони зараження) в різних умовах обстановки в ході виконання завдань за призначенням. </t>
        </r>
      </text>
    </comment>
    <comment ref="C88"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ВПК 6</t>
        </r>
        <r>
          <rPr>
            <sz val="9"/>
            <color indexed="81"/>
            <rFont val="Tahoma"/>
            <family val="2"/>
            <charset val="204"/>
          </rPr>
          <t xml:space="preserve"> Здатність організовувати РХБ захист в підрозділі; застосовувати засоби індивідуального захисту та долати райони зараження в різних умовах обстановки в ході виконання завдань за призначенням. </t>
        </r>
      </text>
    </comment>
    <comment ref="B91"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РНвп 7</t>
        </r>
        <r>
          <rPr>
            <sz val="9"/>
            <color indexed="81"/>
            <rFont val="Tahoma"/>
            <family val="2"/>
            <charset val="204"/>
          </rPr>
          <t xml:space="preserve"> Визначати тактичні властивості місцевості при веденні бойових дій в різних умовах; працювати з топографічними картами та фотодокументами; орієнтуватися на незнайомій місцевості за картою, без карти та за допомогою навігаційних приладів вдень і вночі за будь-якої погоди і пори року.</t>
        </r>
      </text>
    </comment>
    <comment ref="C91"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ВПК 7</t>
        </r>
        <r>
          <rPr>
            <sz val="9"/>
            <color indexed="81"/>
            <rFont val="Tahoma"/>
            <family val="2"/>
            <charset val="204"/>
          </rPr>
          <t xml:space="preserve"> Здатність визначати тактичні властивості місцевості при веденні бойових дій в різних умовах; працювати з топографічними картами та фотодокументами; орієнтуватися на місцевості за картою, без карти та за допомогою навігаційних приладів. </t>
        </r>
      </text>
    </comment>
    <comment ref="B94"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РНвп 8</t>
        </r>
        <r>
          <rPr>
            <sz val="9"/>
            <color indexed="81"/>
            <rFont val="Tahoma"/>
            <family val="2"/>
            <charset val="204"/>
          </rPr>
          <t xml:space="preserve"> Формувати вказівки з інженеПРої підтримки взводу в різних видах бою, використовуючи розуміння основних заходів інженеПРої підтримки; здійснювати практичне обладнання та маскування елементів взводного опоПРого пункту; організовувати заходи щодо встановлення та подолання одиночних мін та мінних полів штатними засобами.</t>
        </r>
      </text>
    </comment>
    <comment ref="C94"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ВПК 8</t>
        </r>
        <r>
          <rPr>
            <sz val="9"/>
            <color indexed="81"/>
            <rFont val="Tahoma"/>
            <family val="2"/>
            <charset val="204"/>
          </rPr>
          <t xml:space="preserve"> Здатність виконувати завдання інженеПРої підтримки в різних видах бою. </t>
        </r>
      </text>
    </comment>
    <comment ref="B97"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РНвп 9</t>
        </r>
        <r>
          <rPr>
            <sz val="9"/>
            <color indexed="81"/>
            <rFont val="Tahoma"/>
            <family val="2"/>
            <charset val="204"/>
          </rPr>
          <t xml:space="preserve"> Використовувати штатні засоби зв’язку, які перебувають на озброєнні підрозділу для організації зв’язку; організовувати заходи із захисту від засобів радіоелектронної боротьби противника під час підготовки та ведення бою.</t>
        </r>
      </text>
    </comment>
    <comment ref="C97"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ВПК 9</t>
        </r>
        <r>
          <rPr>
            <sz val="9"/>
            <color indexed="81"/>
            <rFont val="Tahoma"/>
            <family val="2"/>
            <charset val="204"/>
          </rPr>
          <t xml:space="preserve"> Здатність організовувати та підтримувати зв’язок у підрозділі штатними засобами зв’язку.
</t>
        </r>
      </text>
    </comment>
    <comment ref="B100"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РНвп 10</t>
        </r>
        <r>
          <rPr>
            <sz val="9"/>
            <color indexed="81"/>
            <rFont val="Tahoma"/>
            <family val="2"/>
            <charset val="204"/>
          </rPr>
          <t xml:space="preserve"> Застосовувати знання щодо забезпечення потреб військовослужбовця під час дій в автономних умовах за рахунок природних ресурсів; захисту від впливу фізико-географічних умов за допомогою природних та підручних засобів; вміти організовувати виконання завдань з тактичної медицини.</t>
        </r>
      </text>
    </comment>
    <comment ref="C100"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ВПК 10</t>
        </r>
        <r>
          <rPr>
            <sz val="9"/>
            <color indexed="81"/>
            <rFont val="Tahoma"/>
            <family val="2"/>
            <charset val="204"/>
          </rPr>
          <t xml:space="preserve"> Здатність виконувати професійну діяльність в умовах тривалих різнопланових фізичних навантажень і психічних напружень; організувати підготовку військовослужбовців для забезпечення їх фізичної готовності до виконання завдань за призначенням; організувати виконання завдань з тактичної медицини.</t>
        </r>
      </text>
    </comment>
    <comment ref="B103"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РНвп 1</t>
        </r>
        <r>
          <rPr>
            <sz val="9"/>
            <color indexed="81"/>
            <rFont val="Tahoma"/>
            <family val="2"/>
            <charset val="204"/>
          </rPr>
          <t xml:space="preserve"> Застосовувати вимоги Статутів Збройних Сил України при організації службової діяльності в підрозділі, внутрішньої і вартової служб, підтриманні військової дисципліни та забезпеченні стройової злагодженості підрозділу.  
</t>
        </r>
        <r>
          <rPr>
            <b/>
            <sz val="9"/>
            <color indexed="81"/>
            <rFont val="Tahoma"/>
            <family val="2"/>
            <charset val="204"/>
          </rPr>
          <t>РНвп 4</t>
        </r>
        <r>
          <rPr>
            <sz val="9"/>
            <color indexed="81"/>
            <rFont val="Tahoma"/>
            <family val="2"/>
            <charset val="204"/>
          </rPr>
          <t xml:space="preserve"> 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t>
        </r>
      </text>
    </comment>
    <comment ref="C103"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ВПК 1</t>
        </r>
        <r>
          <rPr>
            <sz val="9"/>
            <color indexed="81"/>
            <rFont val="Tahoma"/>
            <family val="2"/>
            <charset val="204"/>
          </rPr>
          <t xml:space="preserve"> Здатність сумлінно і чесно виконувати службовий обов’язок у відповідності з вимогами Статутів Збройних Сил України, іншими нормативно-правовими актами, що регламентують службову діяльність, та вимагати від підлеглих їх дотримання та виконання.</t>
        </r>
      </text>
    </comment>
    <comment ref="B106"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РНвп 4</t>
        </r>
        <r>
          <rPr>
            <sz val="9"/>
            <color indexed="81"/>
            <rFont val="Tahoma"/>
            <family val="2"/>
            <charset val="204"/>
          </rPr>
          <t xml:space="preserve"> 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
</t>
        </r>
        <r>
          <rPr>
            <b/>
            <sz val="9"/>
            <color indexed="81"/>
            <rFont val="Tahoma"/>
            <family val="2"/>
            <charset val="204"/>
          </rPr>
          <t>РНвп 11</t>
        </r>
        <r>
          <rPr>
            <sz val="9"/>
            <color indexed="81"/>
            <rFont val="Tahoma"/>
            <family val="2"/>
            <charset val="204"/>
          </rPr>
          <t xml:space="preserve"> Застосовувати знання матеріальної частини стрілецької зброї, правил стрільби, експлуатації та обслуговування стрілецької зброї, методики організації та проведення занять для навчання особового складу підрозділу, підготовки озброєння до стрільби у похідному (бойовому) поводженні та при виконанні бойових завдань; застосовувати знання та навички з управління вогнем підрозділу в бою.</t>
        </r>
      </text>
    </comment>
    <comment ref="C106"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 xml:space="preserve">ВПК 11 </t>
        </r>
        <r>
          <rPr>
            <sz val="9"/>
            <color indexed="81"/>
            <rFont val="Tahoma"/>
            <family val="2"/>
            <charset val="204"/>
          </rPr>
          <t xml:space="preserve">Здатність готувати штатну зброю підрозділу до бойового застосування; ефективно використовувати бойові і технічні можливості озброєння (зброї) під час ведення бою (бойових дій), проведенні усіх видів занять із підпорядкованим особовим складом; здатність особисто володіти прийомами та способами ведення влучного вогню зі штатного озброєння (зброї) по цілях, що з’являються та рухаються, вдень та вночі; здатність управляти вогнем підпорядкованих і приданих підрозділів (вогневих засобів) під час виконання бойових завдань. </t>
        </r>
      </text>
    </comment>
    <comment ref="B109"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 xml:space="preserve">ПР 14 </t>
        </r>
        <r>
          <rPr>
            <sz val="9"/>
            <color indexed="81"/>
            <rFont val="Tahoma"/>
            <family val="2"/>
            <charset val="204"/>
          </rPr>
          <t>Розуміти принципи європейської демократії та поваги до прав громадян, враховувати їх при прийнятті рішень.</t>
        </r>
        <r>
          <rPr>
            <b/>
            <sz val="9"/>
            <color indexed="81"/>
            <rFont val="Tahoma"/>
            <family val="2"/>
            <charset val="204"/>
          </rPr>
          <t xml:space="preserve">
РНвп 4 </t>
        </r>
        <r>
          <rPr>
            <sz val="9"/>
            <color indexed="81"/>
            <rFont val="Tahoma"/>
            <family val="2"/>
            <charset val="204"/>
          </rPr>
          <t>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t>
        </r>
        <r>
          <rPr>
            <b/>
            <sz val="9"/>
            <color indexed="81"/>
            <rFont val="Tahoma"/>
            <family val="2"/>
            <charset val="204"/>
          </rPr>
          <t xml:space="preserve">
РНвп 12 </t>
        </r>
        <r>
          <rPr>
            <sz val="9"/>
            <color indexed="81"/>
            <rFont val="Tahoma"/>
            <family val="2"/>
            <charset val="204"/>
          </rPr>
          <t>Розуміти порядок проходження військової служби, притягнення військовослужбовців до кримінальної, адміністративної та матеріальної відповідальності; соціального та правового захисту військовослужбовців та членів їх сімей; знати порядок проведення службового розслідування в Збройних Силах України; застосовувати знання норм міжнародного гуманітарного права.</t>
        </r>
      </text>
    </comment>
    <comment ref="C109" authorId="1"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 xml:space="preserve">К09. </t>
        </r>
        <r>
          <rPr>
            <sz val="9"/>
            <color indexed="81"/>
            <rFont val="Tahoma"/>
            <family val="2"/>
            <charset val="204"/>
          </rPr>
          <t xml:space="preserve"> Здатність  реалізувати свої права і обов’язки як члена 
суспільства, усвідомлювати цінності громадянського 
(вільного демократичного) суспільства та необхідність 
його сталого розвитку, верховенства права, прав і свобод
людини і громадянина в Україні.
</t>
        </r>
        <r>
          <rPr>
            <b/>
            <sz val="9"/>
            <color indexed="81"/>
            <rFont val="Tahoma"/>
            <family val="2"/>
            <charset val="204"/>
          </rPr>
          <t xml:space="preserve">ВПК 12 </t>
        </r>
        <r>
          <rPr>
            <sz val="9"/>
            <color indexed="81"/>
            <rFont val="Tahoma"/>
            <family val="2"/>
            <charset val="204"/>
          </rPr>
          <t>Здатність застосовувати дисциплінарну практику по відношенню до підпорядкованого особового складу; керувати підрозділом з дотриманням норм міжнародного гуманітаПРого права.</t>
        </r>
      </text>
    </comment>
    <comment ref="B112"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РНвп 2</t>
        </r>
        <r>
          <rPr>
            <sz val="9"/>
            <color indexed="81"/>
            <rFont val="Tahoma"/>
            <family val="2"/>
            <charset val="204"/>
          </rPr>
          <t xml:space="preserve"> Здійснювати підготовку підрозділу (механізованого взводу) до ведення бою (тактичних дій), управляти діями підрозділу в ході ведення бою (тактичних дій). </t>
        </r>
      </text>
    </comment>
    <comment ref="C112"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ВПК 2</t>
        </r>
        <r>
          <rPr>
            <sz val="9"/>
            <color indexed="81"/>
            <rFont val="Tahoma"/>
            <family val="2"/>
            <charset val="204"/>
          </rPr>
          <t xml:space="preserve"> Здатність планувати, організовувати бій та управляти підрозділом (механізованим взводом) в основних видах бою (тактичних дій).</t>
        </r>
      </text>
    </comment>
    <comment ref="B115"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 xml:space="preserve">РНвп 9 </t>
        </r>
        <r>
          <rPr>
            <sz val="9"/>
            <color indexed="81"/>
            <rFont val="Tahoma"/>
            <family val="2"/>
            <charset val="204"/>
          </rPr>
          <t>Використовувати штатні засоби зв’язку, які перебувають на озброєнні підрозділу для організації зв’язку; організовувати заходи із захисту від засобів радіоелектронної боротьби противника під час підготовки та ведення бою.</t>
        </r>
        <r>
          <rPr>
            <b/>
            <sz val="9"/>
            <color indexed="81"/>
            <rFont val="Tahoma"/>
            <family val="2"/>
            <charset val="204"/>
          </rPr>
          <t xml:space="preserve">
РНвп 14</t>
        </r>
        <r>
          <rPr>
            <sz val="9"/>
            <color indexed="81"/>
            <rFont val="Tahoma"/>
            <family val="2"/>
            <charset val="204"/>
          </rPr>
          <t xml:space="preserve">  Здійснювати заходи із введення противника в оману з використанням соціальних мереж, месенджерів та інформаційних платформ, використовувати засоби обробки та передачі інформації в інформаційно-комунікаційних системах ЗС України з дотриманням вимог керівних документів в сфері кібербезпеки та захисту інформації, діяти відповідно до вимог керівних документів щодо порядку реагування на кіберінциденти в інформаційно-комунікаційних системах ЗС України. Застосовувати в повсякденній діяльності нормативно-правові акти та керівні документи щодо ведення боротьби в електромагнітному середовищі. вирішувати задачі виявлення сигналів засобів стільникового зв’язку та точок бездротового доступу, що розгорнуті з використанням технологій Wi-Fi та Bluetooth, застосовувати базові способи та інструменти пошуку інформації з відкритих джерел.</t>
        </r>
      </text>
    </comment>
    <comment ref="C115"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ВПК 9</t>
        </r>
        <r>
          <rPr>
            <sz val="9"/>
            <color indexed="81"/>
            <rFont val="Tahoma"/>
            <family val="2"/>
            <charset val="204"/>
          </rPr>
          <t xml:space="preserve"> Здатність організовувати та підтримувати зв’язок у підрозділі штатними засобами зв’язку.
</t>
        </r>
        <r>
          <rPr>
            <b/>
            <sz val="9"/>
            <color indexed="81"/>
            <rFont val="Tahoma"/>
            <family val="2"/>
            <charset val="204"/>
          </rPr>
          <t>ВПК 15</t>
        </r>
        <r>
          <rPr>
            <sz val="9"/>
            <color indexed="81"/>
            <rFont val="Tahoma"/>
            <family val="2"/>
            <charset val="204"/>
          </rPr>
          <t xml:space="preserve"> Здатність організовувати заходи щодо радіоелектронного та кіберзахисту, порядок збору та використання інформації про радіоелектронну обстановку для забезпечення застосування підрозділу.</t>
        </r>
      </text>
    </comment>
    <comment ref="B118"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РНвп 2</t>
        </r>
        <r>
          <rPr>
            <sz val="9"/>
            <color indexed="81"/>
            <rFont val="Tahoma"/>
            <family val="2"/>
            <charset val="204"/>
          </rPr>
          <t xml:space="preserve"> Здійснювати підготовку підрозділу (механізованого взводу) до ведення бою (тактичних дій), управляти діями підрозділу в ході ведення бою (тактичних дій). 
</t>
        </r>
        <r>
          <rPr>
            <b/>
            <sz val="9"/>
            <color indexed="81"/>
            <rFont val="Tahoma"/>
            <family val="2"/>
            <charset val="204"/>
          </rPr>
          <t xml:space="preserve">РНвп 13 </t>
        </r>
        <r>
          <rPr>
            <sz val="9"/>
            <color indexed="81"/>
            <rFont val="Tahoma"/>
            <family val="2"/>
            <charset val="204"/>
          </rPr>
          <t xml:space="preserve">  Проводити підготовку до застосування і застосовувати БпАК коптеПРого типу; організовувати передачу даних з БпАК; використовувати СПЗ "Кропива" для визначення координатної інформації; діяти особисто та в складі підрозділу при плануванні на застосування БпАК тактичного класу.</t>
        </r>
      </text>
    </comment>
    <comment ref="C118"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ВПК 2</t>
        </r>
        <r>
          <rPr>
            <sz val="9"/>
            <color indexed="81"/>
            <rFont val="Tahoma"/>
            <family val="2"/>
            <charset val="204"/>
          </rPr>
          <t xml:space="preserve"> Здатність планувати, організовувати бій та управляти підрозділом (механізованим взводом) в основних видах бою (тактичних дій).
</t>
        </r>
        <r>
          <rPr>
            <b/>
            <sz val="9"/>
            <color indexed="81"/>
            <rFont val="Tahoma"/>
            <family val="2"/>
            <charset val="204"/>
          </rPr>
          <t>ВПК 14</t>
        </r>
        <r>
          <rPr>
            <sz val="9"/>
            <color indexed="81"/>
            <rFont val="Tahoma"/>
            <family val="2"/>
            <charset val="204"/>
          </rPr>
          <t xml:space="preserve"> Здатність організовувати застосування безпілотних авіаційних комплексів (БпАК) (планування, способи застосування БпАК), порядком розгортання і застосування за призначенням.</t>
        </r>
      </text>
    </comment>
    <comment ref="B124"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11</t>
        </r>
        <r>
          <rPr>
            <sz val="9"/>
            <color indexed="81"/>
            <rFont val="Tahoma"/>
            <family val="2"/>
            <charset val="204"/>
          </rPr>
          <t xml:space="preserve"> Вільно спілкуватися з професійних проблем державною та іноземною мовами усно і письмово, обговорювати результати професійної діяльності з фахівцями та нефахівцями, аргументувати свою позицію з дискусійних питань.</t>
        </r>
      </text>
    </comment>
    <comment ref="C124" authorId="1" shapeId="0">
      <text>
        <r>
          <rPr>
            <b/>
            <sz val="9"/>
            <color indexed="81"/>
            <rFont val="Tahoma"/>
            <family val="2"/>
            <charset val="204"/>
          </rPr>
          <t>Автор:</t>
        </r>
        <r>
          <rPr>
            <sz val="9"/>
            <color indexed="81"/>
            <rFont val="Tahoma"/>
            <family val="2"/>
            <charset val="204"/>
          </rPr>
          <t xml:space="preserve">
К04. Здатність спілкуватися іноземною мовою. </t>
        </r>
      </text>
    </comment>
    <comment ref="B127"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 xml:space="preserve">ПР 14 </t>
        </r>
        <r>
          <rPr>
            <sz val="9"/>
            <color indexed="81"/>
            <rFont val="Tahoma"/>
            <family val="2"/>
            <charset val="204"/>
          </rPr>
          <t xml:space="preserve">Розуміти принципи європейської демократії та поваги до прав громадян, враховувати їх при прийнятті рішень.
</t>
        </r>
        <r>
          <rPr>
            <b/>
            <sz val="9"/>
            <color indexed="81"/>
            <rFont val="Tahoma"/>
            <family val="2"/>
            <charset val="204"/>
          </rPr>
          <t>РНвп 4</t>
        </r>
        <r>
          <rPr>
            <sz val="9"/>
            <color indexed="81"/>
            <rFont val="Tahoma"/>
            <family val="2"/>
            <charset val="204"/>
          </rPr>
          <t xml:space="preserve"> 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
</t>
        </r>
        <r>
          <rPr>
            <b/>
            <sz val="9"/>
            <color indexed="81"/>
            <rFont val="Tahoma"/>
            <family val="2"/>
            <charset val="204"/>
          </rPr>
          <t>РНвп 12</t>
        </r>
        <r>
          <rPr>
            <sz val="9"/>
            <color indexed="81"/>
            <rFont val="Tahoma"/>
            <family val="2"/>
            <charset val="204"/>
          </rPr>
          <t xml:space="preserve"> Розуміти порядок проходження військової служби, притягнення військовослужбовців до кримінальної, адміністративної та матеріальної відповідальності; соціального та правового захисту військовослужбовців та членів їх сімей; знати порядок проведення службового розслідування в Збройних Силах України; застосовувати знання норм міжнародного гуманітарного права.</t>
        </r>
      </text>
    </comment>
    <comment ref="C127" authorId="1"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 xml:space="preserve">К09.  </t>
        </r>
        <r>
          <rPr>
            <sz val="9"/>
            <color indexed="81"/>
            <rFont val="Tahoma"/>
            <family val="2"/>
            <charset val="204"/>
          </rPr>
          <t>Здатність  реалізувати свої права і обов’язки як члена 
суспільства, усвідомлювати цінності громадянського 
(вільного демократичного) суспільства та необхідність 
його сталого розвитку, верховенства права, прав і свобод
людини і громадянина в Україні.</t>
        </r>
        <r>
          <rPr>
            <b/>
            <sz val="9"/>
            <color indexed="81"/>
            <rFont val="Tahoma"/>
            <family val="2"/>
            <charset val="204"/>
          </rPr>
          <t xml:space="preserve">
ВПК 12 </t>
        </r>
        <r>
          <rPr>
            <sz val="9"/>
            <color indexed="81"/>
            <rFont val="Tahoma"/>
            <family val="2"/>
            <charset val="204"/>
          </rPr>
          <t>Здатність застосовувати дисциплінарну практику по відношенню до підпорядкованого особового складу; керувати підрозділом з дотриманням норм міжнародного гуманітаПРого права.</t>
        </r>
      </text>
    </comment>
    <comment ref="B130"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15</t>
        </r>
        <r>
          <rPr>
            <sz val="9"/>
            <color indexed="81"/>
            <rFont val="Tahoma"/>
            <family val="2"/>
            <charset val="204"/>
          </rPr>
          <t xml:space="preserve"> Розуміти та демонструвати добру професійну, соціальну та емоційну поведінку, дотримуватись здорового способу життя.
</t>
        </r>
        <r>
          <rPr>
            <b/>
            <sz val="9"/>
            <color indexed="81"/>
            <rFont val="Tahoma"/>
            <family val="2"/>
            <charset val="204"/>
          </rPr>
          <t>ПР 20</t>
        </r>
        <r>
          <rPr>
            <sz val="9"/>
            <color indexed="81"/>
            <rFont val="Tahoma"/>
            <family val="2"/>
            <charset val="204"/>
          </rPr>
          <t xml:space="preserve"> Усвідомлювати відповідальність перед суспільством про здобуту професію офіцера, виховувати підлеглих у дусі патріотизму відданості українському народові та громадянської свідомості.</t>
        </r>
      </text>
    </comment>
    <comment ref="C130" authorId="0" shapeId="0">
      <text>
        <r>
          <rPr>
            <b/>
            <sz val="9"/>
            <color indexed="81"/>
            <rFont val="Tahoma"/>
            <family val="2"/>
            <charset val="204"/>
          </rPr>
          <t>Навчальна частина:</t>
        </r>
        <r>
          <rPr>
            <b/>
            <sz val="9"/>
            <color indexed="81"/>
            <rFont val="Tahoma"/>
            <family val="2"/>
            <charset val="204"/>
          </rPr>
          <t xml:space="preserve">
Автор:
К09.</t>
        </r>
        <r>
          <rPr>
            <sz val="9"/>
            <color indexed="81"/>
            <rFont val="Tahoma"/>
            <family val="2"/>
            <charset val="204"/>
          </rPr>
          <t xml:space="preserve">  Здатність  реалізувати свої права і обов’язки як члена 
суспільства, усвідомлювати цінності громадянського 
(вільного демократичного) суспільства та необхідність 
його сталого розвитку, верховенства права, прав і свобод
людини і громадянина в Україні.</t>
        </r>
      </text>
    </comment>
    <comment ref="B133" authorId="0" shapeId="0">
      <text>
        <r>
          <rPr>
            <b/>
            <sz val="9"/>
            <color indexed="81"/>
            <rFont val="Tahoma"/>
            <family val="2"/>
            <charset val="204"/>
          </rPr>
          <t xml:space="preserve">Навчальна частина:
ПР 15 </t>
        </r>
        <r>
          <rPr>
            <sz val="9"/>
            <color indexed="81"/>
            <rFont val="Tahoma"/>
            <family val="2"/>
            <charset val="204"/>
          </rPr>
          <t>Розуміти та демонструвати добру професійну, соціальну та емоційну поведінку, дотримуватись здорового способу життя.</t>
        </r>
        <r>
          <rPr>
            <b/>
            <sz val="9"/>
            <color indexed="81"/>
            <rFont val="Tahoma"/>
            <family val="2"/>
            <charset val="204"/>
          </rPr>
          <t xml:space="preserve">
ПР 20 </t>
        </r>
        <r>
          <rPr>
            <sz val="9"/>
            <color indexed="81"/>
            <rFont val="Tahoma"/>
            <family val="2"/>
            <charset val="204"/>
          </rPr>
          <t>Усвідомлювати відповідальність перед суспільством про здобуту професію офіцера, виховувати підлеглих у дусі патріотизму відданості українському народові та громадянської свідомості.</t>
        </r>
      </text>
    </comment>
    <comment ref="C133" authorId="1"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К09.</t>
        </r>
        <r>
          <rPr>
            <sz val="9"/>
            <color indexed="81"/>
            <rFont val="Tahoma"/>
            <family val="2"/>
            <charset val="204"/>
          </rPr>
          <t xml:space="preserve">  Здатність  реалізувати свої права і обов’язки як члена 
суспільства, усвідомлювати цінності громадянського 
(вільного демократичного) суспільства та необхідність 
його сталого розвитку, верховенства права, прав і свобод
людини і громадянина в Україні.</t>
        </r>
      </text>
    </comment>
    <comment ref="B136"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 xml:space="preserve">ПР 15 </t>
        </r>
        <r>
          <rPr>
            <sz val="9"/>
            <color indexed="81"/>
            <rFont val="Tahoma"/>
            <family val="2"/>
            <charset val="204"/>
          </rPr>
          <t xml:space="preserve">Розуміти та демонструвати добру професійну, соціальну та емоційну поведінку, дотримуватись здорового способу життя.
</t>
        </r>
        <r>
          <rPr>
            <b/>
            <sz val="9"/>
            <color indexed="81"/>
            <rFont val="Tahoma"/>
            <family val="2"/>
            <charset val="204"/>
          </rPr>
          <t>РНвп 4</t>
        </r>
        <r>
          <rPr>
            <sz val="9"/>
            <color indexed="81"/>
            <rFont val="Tahoma"/>
            <family val="2"/>
            <charset val="204"/>
          </rPr>
          <t xml:space="preserve"> 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  
</t>
        </r>
        <r>
          <rPr>
            <b/>
            <sz val="9"/>
            <color indexed="81"/>
            <rFont val="Tahoma"/>
            <family val="2"/>
            <charset val="204"/>
          </rPr>
          <t>РНвп 15</t>
        </r>
        <r>
          <rPr>
            <sz val="9"/>
            <color indexed="81"/>
            <rFont val="Tahoma"/>
            <family val="2"/>
            <charset val="204"/>
          </rPr>
          <t xml:space="preserve"> Оволодіти необхідним рівнем спеціальних теоретичних знань, необхідних для організації та проведення фізичної підготовки з особовим складом. Володіти організаційно-методичними навичками і вміннями організації та проведення фізичної підготовки з військовослужбовцями. Виконувати фізичні вправи, спеціальні прийоми та дії, а також їх нормативи.</t>
        </r>
      </text>
    </comment>
    <comment ref="C136" authorId="1" shapeId="0">
      <text>
        <r>
          <rPr>
            <b/>
            <sz val="9"/>
            <color indexed="81"/>
            <rFont val="Tahoma"/>
            <family val="2"/>
            <charset val="204"/>
          </rPr>
          <t xml:space="preserve">Автор:
К10. </t>
        </r>
        <r>
          <rPr>
            <sz val="9"/>
            <color indexed="81"/>
            <rFont val="Tahoma"/>
            <family val="2"/>
            <charset val="204"/>
          </rPr>
          <t xml:space="preserve">Здатність  зберігати та примножувати моральні, 
культурні, наукові цінності і  досягнення суспільства на 
основі розуміння історії та закономірностей розвитку 
предметної області, її місця у загальній системі знань про 
природу і суспільство та у розвитку суспільства, техніки і 
технологій, використовувати різні види та форми рухової 
активності для активного відпочинку та ведення здорового 
способу життя. 
</t>
        </r>
        <r>
          <rPr>
            <b/>
            <sz val="9"/>
            <color indexed="81"/>
            <rFont val="Tahoma"/>
            <family val="2"/>
            <charset val="204"/>
          </rPr>
          <t xml:space="preserve">ЗК07 </t>
        </r>
        <r>
          <rPr>
            <sz val="9"/>
            <color indexed="81"/>
            <rFont val="Tahoma"/>
            <family val="2"/>
            <charset val="204"/>
          </rPr>
          <t xml:space="preserve"> Здатність працювати в команді.
</t>
        </r>
        <r>
          <rPr>
            <b/>
            <sz val="9"/>
            <color indexed="81"/>
            <rFont val="Tahoma"/>
            <family val="2"/>
            <charset val="204"/>
          </rPr>
          <t>ЗК08</t>
        </r>
        <r>
          <rPr>
            <sz val="9"/>
            <color indexed="81"/>
            <rFont val="Tahoma"/>
            <family val="2"/>
            <charset val="204"/>
          </rPr>
          <t xml:space="preserve">  Здатність працювати автономно.</t>
        </r>
        <r>
          <rPr>
            <b/>
            <sz val="9"/>
            <color indexed="81"/>
            <rFont val="Tahoma"/>
            <family val="2"/>
            <charset val="204"/>
          </rPr>
          <t xml:space="preserve">
ВПК 4 </t>
        </r>
        <r>
          <rPr>
            <sz val="9"/>
            <color indexed="81"/>
            <rFont val="Tahoma"/>
            <family val="2"/>
            <charset val="204"/>
          </rPr>
          <t>Здатність аналізувати і усвідомлювати місію; вести за собою особовий склад до її виконання, демонструючи цінності, властивості характеру і мислення на основі прикладів етосу Воїна та видатного військового лідерства.</t>
        </r>
        <r>
          <rPr>
            <b/>
            <sz val="9"/>
            <color indexed="81"/>
            <rFont val="Tahoma"/>
            <family val="2"/>
            <charset val="204"/>
          </rPr>
          <t xml:space="preserve">
ВПК 13 </t>
        </r>
        <r>
          <rPr>
            <sz val="9"/>
            <color indexed="81"/>
            <rFont val="Tahoma"/>
            <family val="2"/>
            <charset val="204"/>
          </rPr>
          <t>Здатність організувати процес підготовки військовослужбовців для забезпечення їх фізичної готовності до виконання навчально-бойових завдань за призначенням.</t>
        </r>
      </text>
    </comment>
    <comment ref="B139"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14</t>
        </r>
        <r>
          <rPr>
            <sz val="9"/>
            <color indexed="81"/>
            <rFont val="Tahoma"/>
            <family val="2"/>
            <charset val="204"/>
          </rPr>
          <t xml:space="preserve"> Розуміти принципи європейської демократії та поваги до прав громадян, враховувати їх при прийнятті рішень.
</t>
        </r>
        <r>
          <rPr>
            <b/>
            <sz val="9"/>
            <color indexed="81"/>
            <rFont val="Tahoma"/>
            <family val="2"/>
            <charset val="204"/>
          </rPr>
          <t>ПР 15</t>
        </r>
        <r>
          <rPr>
            <sz val="9"/>
            <color indexed="81"/>
            <rFont val="Tahoma"/>
            <family val="2"/>
            <charset val="204"/>
          </rPr>
          <t xml:space="preserve"> Розуміти та демонструвати добру професійну, соціальну та емоційну поведінку, дотримуватись здорового способу життя.
</t>
        </r>
        <r>
          <rPr>
            <b/>
            <sz val="9"/>
            <color indexed="81"/>
            <rFont val="Tahoma"/>
            <family val="2"/>
            <charset val="204"/>
          </rPr>
          <t>РНвп 4</t>
        </r>
        <r>
          <rPr>
            <sz val="9"/>
            <color indexed="81"/>
            <rFont val="Tahoma"/>
            <family val="2"/>
            <charset val="204"/>
          </rPr>
          <t xml:space="preserve"> 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 
</t>
        </r>
        <r>
          <rPr>
            <b/>
            <sz val="9"/>
            <color indexed="81"/>
            <rFont val="Tahoma"/>
            <family val="2"/>
            <charset val="204"/>
          </rPr>
          <t>РНвп 16</t>
        </r>
        <r>
          <rPr>
            <sz val="9"/>
            <color indexed="81"/>
            <rFont val="Tahoma"/>
            <family val="2"/>
            <charset val="204"/>
          </rPr>
          <t xml:space="preserve">  знати особливості застосування технік впливу і стилів військового лідерства в залежності від ступеня ситуаційної готовності виконавця; принципи трансформаційного лідерства та його складові інструменти;  ефективні методи внутрішньої комунікації у підрозділі;  етапи і техніки  командоутворення і згуртування особового складу; необхідні кроки для вирішення етичних дилем. Вміти визначати рівень ситуаційної готовності виконавця до завдання та обирати оптимальний стиль лідерського впливу; ставити завдання відповідно до алгоритму та з урахуванням рівня ситуаційної готовності виконавця; формування бачення з метою зміни ставлення до виконання завдання з урахуванням індивідуальних особливостей виконавця; задавати запитання з метою розуміння мотивів виконавця; формулювати ключові повідомлення лідерської промови; проводити тренування команди; проводити аналіз проведених дій; знаходити рішення моральних дилем, прийнятне як з точки зору виконання наказу, так і з точки зору місії та цінностей військового лідера.</t>
        </r>
      </text>
    </comment>
    <comment ref="C139"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ЗК07</t>
        </r>
        <r>
          <rPr>
            <sz val="9"/>
            <color indexed="81"/>
            <rFont val="Tahoma"/>
            <family val="2"/>
            <charset val="204"/>
          </rPr>
          <t xml:space="preserve">  Здатність працювати в команді.
</t>
        </r>
        <r>
          <rPr>
            <b/>
            <sz val="9"/>
            <color indexed="81"/>
            <rFont val="Tahoma"/>
            <family val="2"/>
            <charset val="204"/>
          </rPr>
          <t>ЗК08</t>
        </r>
        <r>
          <rPr>
            <sz val="9"/>
            <color indexed="81"/>
            <rFont val="Tahoma"/>
            <family val="2"/>
            <charset val="204"/>
          </rPr>
          <t xml:space="preserve">  Здатність працювати автономно.
</t>
        </r>
        <r>
          <rPr>
            <b/>
            <sz val="9"/>
            <color indexed="81"/>
            <rFont val="Tahoma"/>
            <family val="2"/>
            <charset val="204"/>
          </rPr>
          <t>ВПК 4</t>
        </r>
        <r>
          <rPr>
            <sz val="9"/>
            <color indexed="81"/>
            <rFont val="Tahoma"/>
            <family val="2"/>
            <charset val="204"/>
          </rPr>
          <t xml:space="preserve"> Здатність аналізувати і усвідомлювати місію; вести за собою особовий склад до її виконання, демонструючи цінності, властивості характеру і мислення на основі прикладів етосу Воїна та видатного військового лідерства.</t>
        </r>
      </text>
    </comment>
    <comment ref="B142"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15</t>
        </r>
        <r>
          <rPr>
            <sz val="9"/>
            <color indexed="81"/>
            <rFont val="Tahoma"/>
            <family val="2"/>
            <charset val="204"/>
          </rPr>
          <t xml:space="preserve"> Розуміти та демонструвати добру професійну, соціальну та емоційну поведінку, дотримуватись здорового способу життя.
</t>
        </r>
        <r>
          <rPr>
            <b/>
            <sz val="9"/>
            <color indexed="81"/>
            <rFont val="Tahoma"/>
            <family val="2"/>
            <charset val="204"/>
          </rPr>
          <t>ПР 20</t>
        </r>
        <r>
          <rPr>
            <sz val="9"/>
            <color indexed="81"/>
            <rFont val="Tahoma"/>
            <family val="2"/>
            <charset val="204"/>
          </rPr>
          <t xml:space="preserve"> Усвідомлювати відповідальність перед суспільством про здобуту професію офіцера, виховувати підлеглих у дусі патріотизму відданості українському народові та громадянської свідомості.</t>
        </r>
      </text>
    </comment>
    <comment ref="C142" authorId="0" shapeId="0">
      <text>
        <r>
          <rPr>
            <b/>
            <sz val="9"/>
            <color indexed="81"/>
            <rFont val="Tahoma"/>
            <charset val="1"/>
          </rPr>
          <t>Навчальна частина:</t>
        </r>
        <r>
          <rPr>
            <sz val="9"/>
            <color indexed="81"/>
            <rFont val="Tahoma"/>
            <charset val="1"/>
          </rPr>
          <t xml:space="preserve">
Автор:
</t>
        </r>
        <r>
          <rPr>
            <b/>
            <sz val="9"/>
            <color indexed="81"/>
            <rFont val="Tahoma"/>
            <family val="2"/>
            <charset val="204"/>
          </rPr>
          <t>К09.</t>
        </r>
        <r>
          <rPr>
            <sz val="9"/>
            <color indexed="81"/>
            <rFont val="Tahoma"/>
            <charset val="1"/>
          </rPr>
          <t xml:space="preserve">  Здатність  реалізувати свої права і обов’язки як члена 
суспільства, усвідомлювати цінності громадянського 
(вільного демократичного) суспільства та необхідність 
його сталого розвитку, верховенства права, прав і свобод
людини і громадянина в Україні.</t>
        </r>
      </text>
    </comment>
    <comment ref="B149"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РНвс 1</t>
        </r>
        <r>
          <rPr>
            <sz val="9"/>
            <color indexed="81"/>
            <rFont val="Tahoma"/>
            <family val="2"/>
            <charset val="204"/>
          </rPr>
          <t xml:space="preserve"> Застосовувати знання щодо логістичного забезпечення підрозділів військової частини.</t>
        </r>
      </text>
    </comment>
    <comment ref="C149"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 xml:space="preserve">ВСК 1 </t>
        </r>
        <r>
          <rPr>
            <sz val="9"/>
            <color indexed="81"/>
            <rFont val="Tahoma"/>
            <family val="2"/>
            <charset val="204"/>
          </rPr>
          <t xml:space="preserve">    Здатність виконувати спеціалізовані задачі логістичного забезпечення за напрямом професійної діяльності.</t>
        </r>
      </text>
    </comment>
    <comment ref="B158"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РНвсп 2</t>
        </r>
        <r>
          <rPr>
            <sz val="9"/>
            <color indexed="81"/>
            <rFont val="Tahoma"/>
            <family val="2"/>
            <charset val="204"/>
          </rPr>
          <t xml:space="preserve"> Організовувати та здійснювати ведення обліку, категорування, списання та зберігання ракет і боєприпасів, а також озброєння у підрозділах військових частин.</t>
        </r>
      </text>
    </comment>
    <comment ref="B161"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РНвсп 4</t>
        </r>
        <r>
          <rPr>
            <sz val="9"/>
            <color indexed="81"/>
            <rFont val="Tahoma"/>
            <family val="2"/>
            <charset val="204"/>
          </rPr>
          <t xml:space="preserve"> Використовувати знання основних положень будови і конструкції ракет і боєприпасів для правильної організації їх експлуатації та підготовки до бойового застосування.</t>
        </r>
      </text>
    </comment>
    <comment ref="C161" authorId="0" shapeId="0">
      <text>
        <r>
          <rPr>
            <b/>
            <sz val="9"/>
            <color indexed="81"/>
            <rFont val="Tahoma"/>
            <family val="2"/>
            <charset val="204"/>
          </rPr>
          <t xml:space="preserve">Навчальна частина:
ВСК 4     </t>
        </r>
        <r>
          <rPr>
            <sz val="9"/>
            <color indexed="81"/>
            <rFont val="Tahoma"/>
            <family val="2"/>
            <charset val="204"/>
          </rPr>
          <t xml:space="preserve">Здатність використовувати знання з будови та експлуатації ракет і боєприпасів під час поводження з ними.
</t>
        </r>
      </text>
    </comment>
    <comment ref="B164"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РНвсп 2</t>
        </r>
        <r>
          <rPr>
            <sz val="9"/>
            <color indexed="81"/>
            <rFont val="Tahoma"/>
            <family val="2"/>
            <charset val="204"/>
          </rPr>
          <t xml:space="preserve"> Організовувати та здійснювати ведення обліку, категорування, списання та зберігання ракет і боєприпасів, а також озброєння у підрозділах військових частин.</t>
        </r>
      </text>
    </comment>
    <comment ref="C164" authorId="0" shapeId="0">
      <text>
        <r>
          <rPr>
            <b/>
            <sz val="9"/>
            <color indexed="81"/>
            <rFont val="Tahoma"/>
            <family val="2"/>
            <charset val="204"/>
          </rPr>
          <t xml:space="preserve">Навчальна частина:
ВСК 2     </t>
        </r>
        <r>
          <rPr>
            <sz val="9"/>
            <color indexed="81"/>
            <rFont val="Tahoma"/>
            <family val="2"/>
            <charset val="204"/>
          </rPr>
          <t>Здатність організовувати порядок ведення обліку, категорування, списання та зберігання ракет і боєприпасів, а також озброєння у підрозділах військових частин.</t>
        </r>
      </text>
    </comment>
    <comment ref="B242" authorId="0" shapeId="0">
      <text>
        <r>
          <rPr>
            <b/>
            <sz val="9"/>
            <color indexed="81"/>
            <rFont val="Tahoma"/>
            <charset val="1"/>
          </rPr>
          <t>Навчальна частина:</t>
        </r>
        <r>
          <rPr>
            <sz val="9"/>
            <color indexed="81"/>
            <rFont val="Tahoma"/>
            <charset val="1"/>
          </rPr>
          <t xml:space="preserve">
Готувати різні види службових документів, використовуючи вміння обробки інформації на ПЕОМ;</t>
        </r>
      </text>
    </comment>
    <comment ref="C242" authorId="0" shapeId="0">
      <text>
        <r>
          <rPr>
            <b/>
            <sz val="9"/>
            <color indexed="81"/>
            <rFont val="Tahoma"/>
            <charset val="1"/>
          </rPr>
          <t>Навчальна частина:</t>
        </r>
        <r>
          <rPr>
            <sz val="9"/>
            <color indexed="81"/>
            <rFont val="Tahoma"/>
            <charset val="1"/>
          </rPr>
          <t xml:space="preserve">
Здатність виконувати комп’ютерні обчислення щодо оцінки ефективності бойового застосування і забезпечення повсякденної діяльності підрозділу (за видами, родами Збройних Сил України, інших військових формувань, утворених відповідно до законів України).</t>
        </r>
      </text>
    </comment>
    <comment ref="B248" authorId="0" shapeId="0">
      <text>
        <r>
          <rPr>
            <b/>
            <sz val="9"/>
            <color indexed="81"/>
            <rFont val="Tahoma"/>
            <charset val="1"/>
          </rPr>
          <t>Навчальна частина:</t>
        </r>
        <r>
          <rPr>
            <sz val="9"/>
            <color indexed="81"/>
            <rFont val="Tahoma"/>
            <charset val="1"/>
          </rPr>
          <t xml:space="preserve">
Демонструвати знання та розуміння розділів хімії, що мають відношення до базового рівня спеціальності: кінетика та термодинаміка; колоїдна хімія; основи електрохімії; будова неорганічних, органічних і вибухових речовин. Реалізувати прості експериментальні дослідження з дотриманням правил техніки безпеки поводження з хімічними речовинами, аналізувати отримані результати та робити відповідні висновки по них.</t>
        </r>
      </text>
    </comment>
    <comment ref="C248" authorId="0" shapeId="0">
      <text>
        <r>
          <rPr>
            <b/>
            <sz val="9"/>
            <color indexed="81"/>
            <rFont val="Tahoma"/>
            <charset val="1"/>
          </rPr>
          <t>Навчальна частина:</t>
        </r>
        <r>
          <rPr>
            <sz val="9"/>
            <color indexed="81"/>
            <rFont val="Tahoma"/>
            <charset val="1"/>
          </rPr>
          <t xml:space="preserve">
Здатність працювати з хімічними речовинами і матеріалами, з урахуванням їх хімічних та фізичних властивостей, дотримуючись правил техніки безпеки поводження з небезпечними, зокрема, вибуховими речовинами.</t>
        </r>
      </text>
    </comment>
  </commentList>
</comments>
</file>

<file path=xl/sharedStrings.xml><?xml version="1.0" encoding="utf-8"?>
<sst xmlns="http://schemas.openxmlformats.org/spreadsheetml/2006/main" count="971" uniqueCount="392">
  <si>
    <t>Військова академія (м. Одеса)</t>
  </si>
  <si>
    <t>МІНІСТЕРСТВО ОБОРОНИ УКРАЇНИ</t>
  </si>
  <si>
    <t>ПОГОДЖЕНО</t>
  </si>
  <si>
    <t>ПВ</t>
  </si>
  <si>
    <t>А</t>
  </si>
  <si>
    <t xml:space="preserve">ПОЗНАЧЕННЯ: </t>
  </si>
  <si>
    <t xml:space="preserve">теоретичне </t>
  </si>
  <si>
    <t xml:space="preserve">навчання </t>
  </si>
  <si>
    <t>Курс</t>
  </si>
  <si>
    <t>Теоретичне навчання</t>
  </si>
  <si>
    <t>Польовий вихід</t>
  </si>
  <si>
    <t>Резерв часу</t>
  </si>
  <si>
    <t>Разом</t>
  </si>
  <si>
    <t>Семестр</t>
  </si>
  <si>
    <t>Тижні</t>
  </si>
  <si>
    <t>Навчальна практика</t>
  </si>
  <si>
    <t>V. ПЛАН  НАВЧАЛЬНОГО  ПРОЦЕСУ</t>
  </si>
  <si>
    <t>№ п/п</t>
  </si>
  <si>
    <t>Розподіл за семестрами</t>
  </si>
  <si>
    <t>Кількість кредитів  ЄКТС</t>
  </si>
  <si>
    <t>Кількість годин</t>
  </si>
  <si>
    <t>Самостійна робота</t>
  </si>
  <si>
    <t>Розподіл аудиторних годин за курсами і семестрами</t>
  </si>
  <si>
    <t>Розподіл кредитів ЄКТС за семестрами</t>
  </si>
  <si>
    <t>Аудиторних</t>
  </si>
  <si>
    <t>Екзамени</t>
  </si>
  <si>
    <t>Курсові роботи (проекти)</t>
  </si>
  <si>
    <t>Загальний обсяг</t>
  </si>
  <si>
    <t>Всього</t>
  </si>
  <si>
    <t>у тому числі</t>
  </si>
  <si>
    <t>4 курс</t>
  </si>
  <si>
    <t>Лекції</t>
  </si>
  <si>
    <t xml:space="preserve">Практичні, лабораторні </t>
  </si>
  <si>
    <t>Семестри</t>
  </si>
  <si>
    <t>Кількість тижнів у семестрі</t>
  </si>
  <si>
    <t>Кількість кредитів у семестрі</t>
  </si>
  <si>
    <t>Історія України та українська культура</t>
  </si>
  <si>
    <t>Філософія (філософія, релігієзнавство, логіка, етика і естетика)</t>
  </si>
  <si>
    <t>Політологія та соціологія</t>
  </si>
  <si>
    <t>Всього:</t>
  </si>
  <si>
    <t>Всього за цикл:</t>
  </si>
  <si>
    <t>Кількість годин на тиждень</t>
  </si>
  <si>
    <t>Кількість екзаменів</t>
  </si>
  <si>
    <t>Кількість курсових робіт (проектів)</t>
  </si>
  <si>
    <t>1 курс</t>
  </si>
  <si>
    <t>2 курс</t>
  </si>
  <si>
    <t>3 курс</t>
  </si>
  <si>
    <t>ІІ. ЦИКЛ  ПРОФЕСІЙНОЇ  ПІДГОТОВКИ</t>
  </si>
  <si>
    <t>І. ЦИКЛ  ЗАГАЛЬНОЇ  ПІДГОТОВКИ</t>
  </si>
  <si>
    <t>Серпень</t>
  </si>
  <si>
    <t>Вересень</t>
  </si>
  <si>
    <t>Жовтень</t>
  </si>
  <si>
    <t>Листопад</t>
  </si>
  <si>
    <t>Грудень</t>
  </si>
  <si>
    <t>Січень</t>
  </si>
  <si>
    <t>Лютий</t>
  </si>
  <si>
    <t>Березень</t>
  </si>
  <si>
    <t>Квітень</t>
  </si>
  <si>
    <t>Травень</t>
  </si>
  <si>
    <t>Червень</t>
  </si>
  <si>
    <t>Липень</t>
  </si>
  <si>
    <t>І. ГРАФІК  НАВЧАЛЬНОГО  ПРОЦЕСУ</t>
  </si>
  <si>
    <t>Практика</t>
  </si>
  <si>
    <t xml:space="preserve">Розробка кваліфікаційної роботи </t>
  </si>
  <si>
    <t>Атестація</t>
  </si>
  <si>
    <t xml:space="preserve">Несення служби </t>
  </si>
  <si>
    <t>Канікулярні відпустки</t>
  </si>
  <si>
    <t>Святкові дні</t>
  </si>
  <si>
    <t>ІV. АТЕСТАЦІЯ</t>
  </si>
  <si>
    <t>Форми атестації</t>
  </si>
  <si>
    <t>Назва практичної підготовки</t>
  </si>
  <si>
    <t>КВ</t>
  </si>
  <si>
    <t>Загальна фізика</t>
  </si>
  <si>
    <t>Інженерна та комп'ютерна графіка</t>
  </si>
  <si>
    <t>Інженерна підготовка</t>
  </si>
  <si>
    <t>Військова топографія</t>
  </si>
  <si>
    <t>Теоретичні основи електротехніки</t>
  </si>
  <si>
    <t>Електричні машини та апарати</t>
  </si>
  <si>
    <t>Електрична частина станцій та підстанцій</t>
  </si>
  <si>
    <t>Основи метрології та електричних вимірювань</t>
  </si>
  <si>
    <t>НП</t>
  </si>
  <si>
    <t>Будова та експлуатація артилерійських приладів</t>
  </si>
  <si>
    <t>Електричні системи та мережі</t>
  </si>
  <si>
    <t>Обчислювальна техніка та програмування</t>
  </si>
  <si>
    <t>Ракети і боєприпаси</t>
  </si>
  <si>
    <t>НС</t>
  </si>
  <si>
    <t>СВ</t>
  </si>
  <si>
    <t>Р</t>
  </si>
  <si>
    <t>Іноземна мова</t>
  </si>
  <si>
    <t>II. ЗВЕДЕНІ ДАНІ ПРО БЮДЖЕТ ЧАСУ (В ТИЖНЯХ)</t>
  </si>
  <si>
    <t>ІII. ПРАКТИЧНА ПІДГОТОВКА</t>
  </si>
  <si>
    <t>НАВЧАЛЬНИЙ    ПЛАН</t>
  </si>
  <si>
    <t>Рівень вищої освіти</t>
  </si>
  <si>
    <t xml:space="preserve">перший (бакалаврський) </t>
  </si>
  <si>
    <t>Ступінь вищої освіти</t>
  </si>
  <si>
    <t>бакалавр</t>
  </si>
  <si>
    <t>денна</t>
  </si>
  <si>
    <t xml:space="preserve">Спеціальність </t>
  </si>
  <si>
    <t xml:space="preserve">Строк навчання: </t>
  </si>
  <si>
    <t>Експлуатація та ремонт ракетно-артилерійського озброєння</t>
  </si>
  <si>
    <t>Інженерна механіка</t>
  </si>
  <si>
    <t>Стрілецька зброя та вогнева підготовка</t>
  </si>
  <si>
    <t>Теорія та пристрої автоматичного керування</t>
  </si>
  <si>
    <t>Релейний захист та автоматика енергосистем</t>
  </si>
  <si>
    <t>КР</t>
  </si>
  <si>
    <t>Енергетичний менеджмент</t>
  </si>
  <si>
    <t>ДЗ</t>
  </si>
  <si>
    <t>Е</t>
  </si>
  <si>
    <t>Основи філософії</t>
  </si>
  <si>
    <t>Політичні та соціоструктурні аспекти суспільства</t>
  </si>
  <si>
    <t>Нарисна та компютерна геометрія</t>
  </si>
  <si>
    <t>Інформаційні технології</t>
  </si>
  <si>
    <t>Прикладна та теоретична механіка</t>
  </si>
  <si>
    <t>Теорія електроприводу</t>
  </si>
  <si>
    <t>Теорія автоматичного керування</t>
  </si>
  <si>
    <t>Електричні машини</t>
  </si>
  <si>
    <t>Електроенергетичні системи</t>
  </si>
  <si>
    <t>Основи автоматики електроенергетичних систем</t>
  </si>
  <si>
    <t>Енергоменеджмент та енергоаудит</t>
  </si>
  <si>
    <t>Електротехнічні вимірювання</t>
  </si>
  <si>
    <t>Начальник кафедри гуманітарних та соціально-економічних дисциплін</t>
  </si>
  <si>
    <t>Завідувач кафедри фундаментальних наук</t>
  </si>
  <si>
    <t>Завідувач кафедри інженерної механіки</t>
  </si>
  <si>
    <t>Завідувач кафедри електротехніки та систем ракетно-артилерійського озброєння</t>
  </si>
  <si>
    <t>Начальник курсу</t>
  </si>
  <si>
    <t>Начальник кафедри ремонту та експлуатації автомобільної та спеціальної техніки</t>
  </si>
  <si>
    <t>Начальник кафедри ракетно-артилерійського озброєння</t>
  </si>
  <si>
    <t>№ з/р</t>
  </si>
  <si>
    <t>Посада</t>
  </si>
  <si>
    <t>Військове звання</t>
  </si>
  <si>
    <t>Підпис</t>
  </si>
  <si>
    <t>Ініціал та прізвище</t>
  </si>
  <si>
    <t>Дата доведення</t>
  </si>
  <si>
    <t>Спеціалізація: Експлуатація та ремонт ракетно-артилерійського озброєння;
Боєприпаси, вибухові пристрої, освітлювальні та сигнальні засоби</t>
  </si>
  <si>
    <t>Начальник кафедри фізичного виховання спеціальної фізичної підготовки і спорту</t>
  </si>
  <si>
    <t>ВИБІРКОВІ КОМПОНЕНТИ ОПП</t>
  </si>
  <si>
    <t>Вибірковий блок 1</t>
  </si>
  <si>
    <t>Вибірковий блок 2</t>
  </si>
  <si>
    <t>Перелік навчальних дисциплін гуманітарної та соціально-економічної підготовки (за вибором студентів, курсантів)</t>
  </si>
  <si>
    <t>Перелік навчальних дисциплін природничо-наукової підготовки (за вибором студентів, курсантів)</t>
  </si>
  <si>
    <t>Перелік навчальних дисциплін загально-професійної підготовки (за вибором студентів, курсантів)</t>
  </si>
  <si>
    <t>ЗВ 1.1</t>
  </si>
  <si>
    <t>ЗВ 2.1</t>
  </si>
  <si>
    <t>ЗВ 1.2</t>
  </si>
  <si>
    <t>ЗВ 1.3</t>
  </si>
  <si>
    <t>ЗВ 1.4</t>
  </si>
  <si>
    <t>ЗВ 1.5</t>
  </si>
  <si>
    <t>ЗВ 1.6</t>
  </si>
  <si>
    <t>ЗВ 1.7</t>
  </si>
  <si>
    <t>ЗВ 2.2</t>
  </si>
  <si>
    <t>ЗВ 2.3</t>
  </si>
  <si>
    <t>ЗВ 2.4</t>
  </si>
  <si>
    <t>ПВ 1.1</t>
  </si>
  <si>
    <t>ПВ 1.2</t>
  </si>
  <si>
    <t>ПВ 1.3</t>
  </si>
  <si>
    <t>ПВ 1.4</t>
  </si>
  <si>
    <t>ПВ 1.5</t>
  </si>
  <si>
    <t>ПВ 1.6</t>
  </si>
  <si>
    <t>ПВ 1.7</t>
  </si>
  <si>
    <t>ПВ 1.8</t>
  </si>
  <si>
    <t>ПВ 2.1</t>
  </si>
  <si>
    <t>ПВ 2.2</t>
  </si>
  <si>
    <t>ПВ 2.3</t>
  </si>
  <si>
    <t>ПВ 2.4</t>
  </si>
  <si>
    <t>ПВ 2.5</t>
  </si>
  <si>
    <t>ПВ 2.6</t>
  </si>
  <si>
    <t>ПВ 2.7</t>
  </si>
  <si>
    <t>ПВ 2.8</t>
  </si>
  <si>
    <t>полковник                                                    О.МАСЛІЙ</t>
  </si>
  <si>
    <t>Загальна кількість</t>
  </si>
  <si>
    <t>Військової академії (м. Одеса)</t>
  </si>
  <si>
    <t>Спеціалізація</t>
  </si>
  <si>
    <t>Електроніка та мікросхемотехніка</t>
  </si>
  <si>
    <t>Силова електроніка та мікропроцесорна техніка</t>
  </si>
  <si>
    <t>кваліфікаційна робота</t>
  </si>
  <si>
    <t xml:space="preserve">4 роки </t>
  </si>
  <si>
    <t>Навчальна (виробнича) практика</t>
  </si>
  <si>
    <t xml:space="preserve">Навчальна (виробнича) практика       </t>
  </si>
  <si>
    <t>Автоматизований електропривід</t>
  </si>
  <si>
    <t>Військове стажування</t>
  </si>
  <si>
    <t>БАЗОВИЙ КУРС ТАКТИЧНОГО РІВНЯ L-1A</t>
  </si>
  <si>
    <t>Контрольні заходи</t>
  </si>
  <si>
    <t xml:space="preserve">3агальна тактика </t>
  </si>
  <si>
    <t>Організація військового зв’язку</t>
  </si>
  <si>
    <t>Автомобільна техніка (у т.ч. Автомобільна підготовка)</t>
  </si>
  <si>
    <t>ВП 1</t>
  </si>
  <si>
    <t>ВП 3</t>
  </si>
  <si>
    <t>ВП 2</t>
  </si>
  <si>
    <t>ВП 4</t>
  </si>
  <si>
    <t>ВП 6</t>
  </si>
  <si>
    <t>ВП 5</t>
  </si>
  <si>
    <t>Начальник кафедри організації розвідувально-інформаційної роботи та технічних засобів розвідки</t>
  </si>
  <si>
    <t>Начальник кафедри УПДП</t>
  </si>
  <si>
    <t xml:space="preserve">Системи керування електроприводом </t>
  </si>
  <si>
    <t>ВС</t>
  </si>
  <si>
    <t>НВП</t>
  </si>
  <si>
    <t>навчальна (виробнича) практика</t>
  </si>
  <si>
    <t>ЗВ 1.8</t>
  </si>
  <si>
    <t>ЗВ 2.5</t>
  </si>
  <si>
    <t>ЗВ 2.6</t>
  </si>
  <si>
    <t>ЗВ 2.7</t>
  </si>
  <si>
    <t>ЗВ 2.8</t>
  </si>
  <si>
    <t>Фізичні основи озброєння та військової техніки</t>
  </si>
  <si>
    <t xml:space="preserve">Фізика за професійним спрямуванням. </t>
  </si>
  <si>
    <t>Хімічні властивості порохів та вибухових речовин</t>
  </si>
  <si>
    <t>Спеціальні речовини для військового застосування</t>
  </si>
  <si>
    <t xml:space="preserve">Методи дослідження операцій </t>
  </si>
  <si>
    <t>Спеціальний курс вищої математики</t>
  </si>
  <si>
    <t>Начальник кафедри іноземних мов</t>
  </si>
  <si>
    <t xml:space="preserve">Історія війн та воєнного мистецтва </t>
  </si>
  <si>
    <t>Основи військового лідерства</t>
  </si>
  <si>
    <t>Основи військового законодавства та міжнародне гуманітарне право</t>
  </si>
  <si>
    <t>270*</t>
  </si>
  <si>
    <t>Основи організації та ведення боротьби в електромагнітному середовищі та кіберпросторі</t>
  </si>
  <si>
    <t>Основи застосування безпілотних систем тактичного класу</t>
  </si>
  <si>
    <t>Перелік дисциплін військово-професійної підготовки (за вибором студентів, курсантів)</t>
  </si>
  <si>
    <t>Підготовка та захист кваліфікаційної роботи</t>
  </si>
  <si>
    <t>Перелік навчальних дисциплін професійно-спеціальної підготовки (за вибором студентів, курсантів)</t>
  </si>
  <si>
    <t>Всього за вибіркові компоненти:</t>
  </si>
  <si>
    <t>Системи керування електроприводом</t>
  </si>
  <si>
    <t>ФАХОВИЙ КУРС ТАКТИЧНОГО РІВНЯ L-1B</t>
  </si>
  <si>
    <t xml:space="preserve">Основи логістичного забезпечення </t>
  </si>
  <si>
    <t>Організація військового ремонту ракетно-артилерійського озброєння</t>
  </si>
  <si>
    <t>Експлуатація  ракетно-артилерійського озброєння</t>
  </si>
  <si>
    <t>Організація забезпечення та утримання ракетно-артилерійського озброєння у підрозділах військової частини</t>
  </si>
  <si>
    <t>Організація забезпечення та утримання ракет і боєприпасів у підрозділах військової частини</t>
  </si>
  <si>
    <t>Основи експлуатації ракет і боєприпасів</t>
  </si>
  <si>
    <t>Управління повсякденною діяльністю підрозділів</t>
  </si>
  <si>
    <t>Правознавство</t>
  </si>
  <si>
    <t xml:space="preserve">Начальник кафедри лідерства </t>
  </si>
  <si>
    <t xml:space="preserve">Хімія, порохи та вибухові речовини </t>
  </si>
  <si>
    <t>Розвиток лідерства офіцера</t>
  </si>
  <si>
    <t>Розвідувальна підготовка</t>
  </si>
  <si>
    <t>Код освітнього компоненту</t>
  </si>
  <si>
    <t>Найменування освітнього комполненту</t>
  </si>
  <si>
    <t>Заліки</t>
  </si>
  <si>
    <t>Групові, семінари</t>
  </si>
  <si>
    <t>підготовки здобувачів освіти за освітньо-професійною програмою</t>
  </si>
  <si>
    <t xml:space="preserve">Навчальна практика  </t>
  </si>
  <si>
    <t>Публічний захист кваліфікаційного проекту</t>
  </si>
  <si>
    <t>Основи військового управління (у тому числі за процедурами Troop Leading Procedures)</t>
  </si>
  <si>
    <t>Радіаційний, хімічний, біологічний захист підрозділів (у тому числі екологія)</t>
  </si>
  <si>
    <t>Бойова система виживання воїнів (у тому числі тактична медицина)</t>
  </si>
  <si>
    <t>Статути Збройних Сил України та їх практичне застосування (у тому числі стройова підготовка)</t>
  </si>
  <si>
    <t>Цикл  загальної підготовки</t>
  </si>
  <si>
    <t xml:space="preserve"> ОБОВ′ЯЗКОВІ КОМПОНЕНТИ ОПП</t>
  </si>
  <si>
    <t>Цикл професійної підготовки</t>
  </si>
  <si>
    <t>Військова педагогіка та психологія</t>
  </si>
  <si>
    <t>Внутрішні комунікації та психологічна підтримка</t>
  </si>
  <si>
    <t>Заступник начальника академії з навчальної роботи</t>
  </si>
  <si>
    <t xml:space="preserve">                                         Олег МАСЛІЙ</t>
  </si>
  <si>
    <t>Гарант освітньо-професійної програми</t>
  </si>
  <si>
    <t xml:space="preserve">працівник ЗСУ </t>
  </si>
  <si>
    <t xml:space="preserve">Вища математика </t>
  </si>
  <si>
    <t xml:space="preserve"> Українська мова за професійним спрямуванням</t>
  </si>
  <si>
    <t>ОК 1</t>
  </si>
  <si>
    <t>ОК 2</t>
  </si>
  <si>
    <t>ОК 3</t>
  </si>
  <si>
    <t>ОК 4</t>
  </si>
  <si>
    <t>ОК 5</t>
  </si>
  <si>
    <t>ОК 6</t>
  </si>
  <si>
    <t>ОК 7</t>
  </si>
  <si>
    <t>ОК 8</t>
  </si>
  <si>
    <t>ОК 9</t>
  </si>
  <si>
    <t>ОК 10</t>
  </si>
  <si>
    <t>ОК 11</t>
  </si>
  <si>
    <t>ОК 12</t>
  </si>
  <si>
    <t>ОК 13</t>
  </si>
  <si>
    <t>ОК 14</t>
  </si>
  <si>
    <t>ОК 15</t>
  </si>
  <si>
    <t>ОК 16</t>
  </si>
  <si>
    <t>ВП 7</t>
  </si>
  <si>
    <t>ВП 8</t>
  </si>
  <si>
    <t>ВП 9</t>
  </si>
  <si>
    <t>ВП 10</t>
  </si>
  <si>
    <t>ВП 11</t>
  </si>
  <si>
    <t>ВП 12</t>
  </si>
  <si>
    <t>ВП 13</t>
  </si>
  <si>
    <t>ВП 14</t>
  </si>
  <si>
    <t>ВП 15</t>
  </si>
  <si>
    <t>ВП 16</t>
  </si>
  <si>
    <t>Перелік навчальних дисциплін військово-професійної підготовки</t>
  </si>
  <si>
    <t>Психологічна підготовка</t>
  </si>
  <si>
    <t>ВП 17</t>
  </si>
  <si>
    <t>ВП 18</t>
  </si>
  <si>
    <t>ВП 19</t>
  </si>
  <si>
    <t>ВП 20</t>
  </si>
  <si>
    <t>ВП 21</t>
  </si>
  <si>
    <t>ВП 22</t>
  </si>
  <si>
    <t>ВП 23</t>
  </si>
  <si>
    <t>Обсяг загальної підготовки</t>
  </si>
  <si>
    <t>Обсяг професійної підготовки</t>
  </si>
  <si>
    <t>Загальний обсяг обов’язкових компонент</t>
  </si>
  <si>
    <t>ВІЙСЬКОВІ КОМПОНЕНТИ ОПП</t>
  </si>
  <si>
    <t>Цикл військово-професійної підготовки</t>
  </si>
  <si>
    <t>Обсяг компонент базового курсу тактичного рівня L-1A</t>
  </si>
  <si>
    <t>Перелік навчальних дисциплін військово-спеціальної-підготовки</t>
  </si>
  <si>
    <t>Обсяг військово-професійної підготовки</t>
  </si>
  <si>
    <t>30*</t>
  </si>
  <si>
    <t>40*</t>
  </si>
  <si>
    <t>Обсяг компонент фахового курсу тактичного рівня L-1В</t>
  </si>
  <si>
    <t>Загальний обсяг військових компонент</t>
  </si>
  <si>
    <t>Всього за вибіркові освітні компоненти (відповідно до переліку дисциплін що надаються на вибір за даною ОПП  загальним обсягом 60,5 кредитів ЕКТС)</t>
  </si>
  <si>
    <t>ВС 1</t>
  </si>
  <si>
    <t>ВС 2</t>
  </si>
  <si>
    <t>ВС 3</t>
  </si>
  <si>
    <t>ВС 4</t>
  </si>
  <si>
    <t>ВС 5</t>
  </si>
  <si>
    <t>З</t>
  </si>
  <si>
    <t>Форма здобуття освіти</t>
  </si>
  <si>
    <t>Галузь знань</t>
  </si>
  <si>
    <t>Голова Вченої ради</t>
  </si>
  <si>
    <t>Кількість  заліків</t>
  </si>
  <si>
    <t>G Інженерія, виробництво та будівництво</t>
  </si>
  <si>
    <t>G3 Електрична інженерія</t>
  </si>
  <si>
    <t>Аркуш доведення
навчального плану підготовки військових фахівців за освітньою програмою для набору 2025 року</t>
  </si>
  <si>
    <t xml:space="preserve">Спеціальність: G3 Електрична інженерія </t>
  </si>
  <si>
    <r>
      <t xml:space="preserve">Освітня кваліфікація: </t>
    </r>
    <r>
      <rPr>
        <sz val="14"/>
        <rFont val="Times New Roman"/>
        <family val="1"/>
        <charset val="204"/>
      </rPr>
      <t xml:space="preserve">Бакалавр з електричної інженерії  </t>
    </r>
  </si>
  <si>
    <r>
      <t xml:space="preserve">Професійна кваліфікація: </t>
    </r>
    <r>
      <rPr>
        <sz val="14"/>
        <rFont val="Times New Roman"/>
        <family val="1"/>
        <charset val="204"/>
      </rPr>
      <t>Офіцер тактичного рівня</t>
    </r>
  </si>
  <si>
    <t xml:space="preserve">Начальник кафедри тактики </t>
  </si>
  <si>
    <t>Начальник кафедри загальновійськових дисциплін</t>
  </si>
  <si>
    <t xml:space="preserve">14. </t>
  </si>
  <si>
    <t>Начальник кафедри  вогневої підготовки</t>
  </si>
  <si>
    <t>15.</t>
  </si>
  <si>
    <t xml:space="preserve">16. </t>
  </si>
  <si>
    <t>Фізичне виховання, спеціальна фізична підготовка</t>
  </si>
  <si>
    <t>Найменування освітнього компоненту</t>
  </si>
  <si>
    <t>(для набору 2026 року)</t>
  </si>
  <si>
    <t>"_____" ___________________ 2026 року</t>
  </si>
  <si>
    <t>Логістичне забезпечення бойових дій</t>
  </si>
  <si>
    <t>Фінансово-економічна діяльність служб забезпечення</t>
  </si>
  <si>
    <t>ВС 6</t>
  </si>
  <si>
    <t>Цифровізація логістики</t>
  </si>
  <si>
    <t>ОК 17</t>
  </si>
  <si>
    <t>Електромеханічні системи безпілотних комплексів</t>
  </si>
  <si>
    <t>Основи побудови наземних систем озброєння та засобів ураження</t>
  </si>
  <si>
    <t>Будова і експлуатація засобів ближнього бою та розвідки</t>
  </si>
  <si>
    <t>Вченою радою</t>
  </si>
  <si>
    <t>ЗАТВЕРДЖЕНО</t>
  </si>
  <si>
    <t>(протокол  від __.__.2026 року №___)</t>
  </si>
  <si>
    <t>полковник</t>
  </si>
  <si>
    <t>Руслан ГРИЩУК</t>
  </si>
  <si>
    <t>"______"</t>
  </si>
  <si>
    <t>_______________        2026 року</t>
  </si>
  <si>
    <r>
      <t>Обсяг освітньо-професійної програми:</t>
    </r>
    <r>
      <rPr>
        <sz val="14"/>
        <rFont val="Times New Roman"/>
        <family val="1"/>
        <charset val="204"/>
      </rPr>
      <t xml:space="preserve"> 240 кредитів ЄКТС </t>
    </r>
  </si>
  <si>
    <r>
      <rPr>
        <b/>
        <sz val="14"/>
        <rFont val="Times New Roman"/>
        <family val="1"/>
        <charset val="204"/>
      </rPr>
      <t xml:space="preserve">на основі </t>
    </r>
    <r>
      <rPr>
        <sz val="14"/>
        <rFont val="Times New Roman"/>
        <family val="1"/>
        <charset val="204"/>
      </rPr>
      <t>повної загальної середньої освіти</t>
    </r>
  </si>
  <si>
    <t>Боєприпаси, вибуховіпристрої,освітлювальні та сигнальні засоби</t>
  </si>
  <si>
    <t>ЕС</t>
  </si>
  <si>
    <t>Екзаменаційна</t>
  </si>
  <si>
    <t>сесія</t>
  </si>
  <si>
    <t>Канікулярна</t>
  </si>
  <si>
    <t>відпустка</t>
  </si>
  <si>
    <t>Польовий</t>
  </si>
  <si>
    <t>вихід</t>
  </si>
  <si>
    <t xml:space="preserve">канікулярна </t>
  </si>
  <si>
    <t>Свята</t>
  </si>
  <si>
    <t>Навчальна</t>
  </si>
  <si>
    <t>практика</t>
  </si>
  <si>
    <t>Несення служби</t>
  </si>
  <si>
    <t>Резерв</t>
  </si>
  <si>
    <t>Комплексний екзамен з Фізичного виховання та спеціальної фізичної підготовки</t>
  </si>
  <si>
    <t>V. ПЛАН  ОСВІТНЬОГО  ПРОЦЕСУ</t>
  </si>
  <si>
    <t>Освітні компоненти військово-професійного спрямування</t>
  </si>
  <si>
    <t>Начальник навчально-наукового інституту</t>
  </si>
  <si>
    <t>логістичного забезпечення</t>
  </si>
  <si>
    <t>полковник                                Олег</t>
  </si>
  <si>
    <t>Станіслав НІКУЛ</t>
  </si>
  <si>
    <t>Вибірковий компонент 1
(згідно каталогу вибіркових дисциплін)</t>
  </si>
  <si>
    <t>Вибірковий компонент 2
(згідно каталогу вибіркових дисциплін)</t>
  </si>
  <si>
    <t>Вибірковий компонент 3
(згідно каталогу вибіркових дисциплін)</t>
  </si>
  <si>
    <t>Вибірковий компонент 4
(згідно каталогу вибіркових дисциплін)</t>
  </si>
  <si>
    <t>Вибірковий компонент 5
(згідно каталогу вибіркових дисциплін)</t>
  </si>
  <si>
    <t>Вибірковий компонент 6
(згідно каталогу вибіркових дисциплін)</t>
  </si>
  <si>
    <t>Вибірковий компонент 7
(згідно каталогу вибіркових дисциплін)</t>
  </si>
  <si>
    <t>Вибірковий компонент 8
(згідно каталогу вибіркових дисциплін)</t>
  </si>
  <si>
    <t>Вибірковий компонент 9
(згідно каталогу вибіркових дисциплін)</t>
  </si>
  <si>
    <t>Вибірковий компонент 10
(згідно каталогу вибіркових дисциплін)</t>
  </si>
  <si>
    <t>Вибірковий компонент 11
(згідно каталогу вибіркових дисциплін)</t>
  </si>
  <si>
    <r>
      <rPr>
        <sz val="11"/>
        <color rgb="FF00B050"/>
        <rFont val="Times New Roman"/>
        <family val="1"/>
        <charset val="204"/>
      </rPr>
      <t>КР,</t>
    </r>
    <r>
      <rPr>
        <b/>
        <sz val="11"/>
        <color rgb="FFFF0000"/>
        <rFont val="Times New Roman"/>
        <family val="1"/>
        <charset val="204"/>
      </rPr>
      <t>Е</t>
    </r>
  </si>
  <si>
    <r>
      <rPr>
        <b/>
        <sz val="11"/>
        <color rgb="FF00B050"/>
        <rFont val="Times New Roman"/>
        <family val="1"/>
        <charset val="204"/>
      </rPr>
      <t>КР</t>
    </r>
    <r>
      <rPr>
        <b/>
        <sz val="11"/>
        <color rgb="FF000000"/>
        <rFont val="Times New Roman"/>
        <family val="1"/>
        <charset val="204"/>
      </rPr>
      <t xml:space="preserve">, </t>
    </r>
    <r>
      <rPr>
        <b/>
        <sz val="11"/>
        <color theme="4" tint="-0.249977111117893"/>
        <rFont val="Times New Roman"/>
        <family val="1"/>
        <charset val="204"/>
      </rPr>
      <t>З</t>
    </r>
  </si>
  <si>
    <r>
      <rPr>
        <b/>
        <sz val="12"/>
        <color rgb="FF00B050"/>
        <rFont val="Times New Roman"/>
        <family val="1"/>
        <charset val="204"/>
      </rPr>
      <t>КР</t>
    </r>
    <r>
      <rPr>
        <b/>
        <sz val="12"/>
        <color rgb="FF000000"/>
        <rFont val="Times New Roman"/>
        <family val="1"/>
        <charset val="204"/>
      </rPr>
      <t xml:space="preserve">, </t>
    </r>
    <r>
      <rPr>
        <b/>
        <sz val="12"/>
        <color theme="4" tint="-0.249977111117893"/>
        <rFont val="Times New Roman"/>
        <family val="1"/>
        <charset val="204"/>
      </rPr>
      <t>З</t>
    </r>
  </si>
  <si>
    <t xml:space="preserve">полковник                                </t>
  </si>
  <si>
    <r>
      <rPr>
        <sz val="12"/>
        <color rgb="FF00B050"/>
        <rFont val="Times New Roman"/>
        <family val="1"/>
        <charset val="204"/>
      </rPr>
      <t>КР</t>
    </r>
    <r>
      <rPr>
        <sz val="12"/>
        <rFont val="Times New Roman"/>
        <family val="1"/>
        <charset val="204"/>
      </rPr>
      <t>,</t>
    </r>
    <r>
      <rPr>
        <b/>
        <sz val="12"/>
        <color rgb="FFFF0000"/>
        <rFont val="Times New Roman"/>
        <family val="1"/>
        <charset val="204"/>
      </rPr>
      <t>Е</t>
    </r>
  </si>
  <si>
    <r>
      <rPr>
        <b/>
        <sz val="12"/>
        <color rgb="FF00B050"/>
        <rFont val="Times New Roman"/>
        <family val="1"/>
        <charset val="204"/>
      </rPr>
      <t>КР</t>
    </r>
    <r>
      <rPr>
        <b/>
        <sz val="12"/>
        <color rgb="FFFF0000"/>
        <rFont val="Times New Roman"/>
        <family val="1"/>
        <charset val="204"/>
      </rPr>
      <t>, Е</t>
    </r>
  </si>
  <si>
    <t>Вибірковий компонент 12
(згідно каталогу вибіркових дисциплін)</t>
  </si>
  <si>
    <t>Вибірковий компонент 13
(згідно каталогу вибіркових дисциплін)</t>
  </si>
  <si>
    <t>захист</t>
  </si>
  <si>
    <t>Боєприпаси, вибухові пристрої,освітлювальні та сигнальні засоби</t>
  </si>
  <si>
    <t>Олег КРАВЧУК</t>
  </si>
  <si>
    <t>Герман ТРУШКОВ</t>
  </si>
  <si>
    <t xml:space="preserve">захист </t>
  </si>
  <si>
    <t>ПРОЕКТ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</si>
</sst>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 _₽_-;\-* #,##0\ _₽_-;_-* &quot;-&quot;\ _₽_-;_-@_-"/>
    <numFmt numFmtId="165" formatCode="0.0"/>
    <numFmt numFmtId="166" formatCode="_-* #,##0.0\ _₽_-;\-* #,##0.0\ _₽_-;_-* &quot;-&quot;\ _₽_-;_-@_-"/>
  </numFmts>
  <fonts count="80" x14ac:knownFonts="1">
    <font>
      <sz val="11"/>
      <name val="Calibri"/>
    </font>
    <font>
      <b/>
      <sz val="11"/>
      <name val="Times New Roman"/>
      <family val="1"/>
      <charset val="204"/>
    </font>
    <font>
      <b/>
      <sz val="14"/>
      <name val="Times New Roman"/>
      <family val="1"/>
      <charset val="204"/>
    </font>
    <font>
      <sz val="11"/>
      <color indexed="8"/>
      <name val="Calibri"/>
      <family val="2"/>
      <charset val="204"/>
    </font>
    <font>
      <sz val="11"/>
      <name val="Times New Roman"/>
      <family val="1"/>
      <charset val="204"/>
    </font>
    <font>
      <sz val="14"/>
      <name val="Times New Roman"/>
      <family val="1"/>
      <charset val="204"/>
    </font>
    <font>
      <b/>
      <u/>
      <sz val="14"/>
      <name val="Times New Roman"/>
      <family val="1"/>
      <charset val="204"/>
    </font>
    <font>
      <sz val="14"/>
      <name val="Calibri"/>
      <family val="2"/>
      <charset val="204"/>
    </font>
    <font>
      <sz val="11"/>
      <color rgb="FFFFFFFF"/>
      <name val="Times New Roman"/>
      <family val="1"/>
      <charset val="204"/>
    </font>
    <font>
      <b/>
      <sz val="18"/>
      <name val="Times New Roman"/>
      <family val="1"/>
      <charset val="204"/>
    </font>
    <font>
      <sz val="10"/>
      <name val="Times New Roman"/>
      <family val="1"/>
      <charset val="204"/>
    </font>
    <font>
      <i/>
      <sz val="14"/>
      <name val="Times New Roman"/>
      <family val="1"/>
      <charset val="204"/>
    </font>
    <font>
      <b/>
      <sz val="12"/>
      <color rgb="FF000000"/>
      <name val="Times New Roman"/>
      <family val="1"/>
      <charset val="204"/>
    </font>
    <font>
      <sz val="12"/>
      <color rgb="FF000000"/>
      <name val="Times New Roman"/>
      <family val="1"/>
      <charset val="204"/>
    </font>
    <font>
      <sz val="11"/>
      <color rgb="FF000000"/>
      <name val="Calibri"/>
      <family val="2"/>
      <charset val="204"/>
    </font>
    <font>
      <sz val="14"/>
      <color rgb="FF000000"/>
      <name val="Times New Roman"/>
      <family val="1"/>
      <charset val="204"/>
    </font>
    <font>
      <sz val="10"/>
      <color rgb="FF000000"/>
      <name val="Times New Roman"/>
      <family val="1"/>
      <charset val="204"/>
    </font>
    <font>
      <sz val="11"/>
      <color rgb="FF000000"/>
      <name val="Times New Roman"/>
      <family val="1"/>
      <charset val="204"/>
    </font>
    <font>
      <sz val="9"/>
      <name val="Times New Roman"/>
      <family val="1"/>
      <charset val="204"/>
    </font>
    <font>
      <sz val="8"/>
      <name val="Times New Roman"/>
      <family val="1"/>
      <charset val="204"/>
    </font>
    <font>
      <sz val="10"/>
      <color rgb="FF000000"/>
      <name val="Calibri"/>
      <family val="2"/>
      <charset val="204"/>
    </font>
    <font>
      <b/>
      <sz val="10"/>
      <color rgb="FF000000"/>
      <name val="Times New Roman"/>
      <family val="1"/>
      <charset val="204"/>
    </font>
    <font>
      <b/>
      <sz val="9"/>
      <color rgb="FF000000"/>
      <name val="Times New Roman"/>
      <family val="1"/>
      <charset val="204"/>
    </font>
    <font>
      <b/>
      <sz val="10"/>
      <name val="Times New Roman"/>
      <family val="1"/>
      <charset val="204"/>
    </font>
    <font>
      <u/>
      <sz val="10"/>
      <color rgb="FF000000"/>
      <name val="Times New Roman"/>
      <family val="1"/>
      <charset val="204"/>
    </font>
    <font>
      <b/>
      <sz val="10"/>
      <color rgb="FF0070C0"/>
      <name val="Times New Roman"/>
      <family val="1"/>
      <charset val="204"/>
    </font>
    <font>
      <b/>
      <sz val="10"/>
      <color rgb="FFFF0000"/>
      <name val="Times New Roman"/>
      <family val="1"/>
      <charset val="204"/>
    </font>
    <font>
      <sz val="10"/>
      <name val="Calibri"/>
      <family val="2"/>
      <charset val="204"/>
    </font>
    <font>
      <u/>
      <sz val="10"/>
      <name val="Times New Roman"/>
      <family val="1"/>
      <charset val="204"/>
    </font>
    <font>
      <sz val="11"/>
      <color rgb="FFFF0000"/>
      <name val="Calibri"/>
      <family val="2"/>
      <charset val="204"/>
    </font>
    <font>
      <sz val="11"/>
      <name val="Calibri"/>
      <family val="2"/>
      <charset val="204"/>
    </font>
    <font>
      <sz val="10"/>
      <color rgb="FFFF0000"/>
      <name val="Calibri"/>
      <family val="2"/>
      <charset val="204"/>
    </font>
    <font>
      <b/>
      <sz val="8"/>
      <name val="Times New Roman"/>
      <family val="1"/>
      <charset val="204"/>
    </font>
    <font>
      <b/>
      <sz val="9"/>
      <color indexed="81"/>
      <name val="Tahoma"/>
      <family val="2"/>
      <charset val="204"/>
    </font>
    <font>
      <sz val="9"/>
      <color indexed="81"/>
      <name val="Tahoma"/>
      <family val="2"/>
      <charset val="204"/>
    </font>
    <font>
      <sz val="10"/>
      <color rgb="FF000000"/>
      <name val="Times New Roman"/>
      <family val="1"/>
      <charset val="204"/>
    </font>
    <font>
      <sz val="10"/>
      <name val="Times New Roman"/>
      <family val="1"/>
      <charset val="204"/>
    </font>
    <font>
      <b/>
      <sz val="10"/>
      <color rgb="FF0070C0"/>
      <name val="Times New Roman"/>
      <family val="1"/>
      <charset val="204"/>
    </font>
    <font>
      <sz val="10"/>
      <color theme="1"/>
      <name val="Times New Roman"/>
      <family val="1"/>
      <charset val="204"/>
    </font>
    <font>
      <b/>
      <sz val="8"/>
      <color rgb="FF000000"/>
      <name val="Times New Roman"/>
      <family val="1"/>
      <charset val="204"/>
    </font>
    <font>
      <sz val="9"/>
      <color indexed="81"/>
      <name val="Tahoma"/>
      <charset val="1"/>
    </font>
    <font>
      <b/>
      <sz val="9"/>
      <color indexed="81"/>
      <name val="Tahoma"/>
      <charset val="1"/>
    </font>
    <font>
      <sz val="11"/>
      <color indexed="81"/>
      <name val="Tahoma"/>
      <family val="2"/>
      <charset val="204"/>
    </font>
    <font>
      <b/>
      <sz val="12"/>
      <name val="Times New Roman"/>
      <family val="1"/>
      <charset val="204"/>
    </font>
    <font>
      <sz val="11"/>
      <name val="Calibri"/>
    </font>
    <font>
      <sz val="12"/>
      <name val="Calibri"/>
      <family val="2"/>
      <charset val="204"/>
    </font>
    <font>
      <b/>
      <sz val="11"/>
      <color rgb="FF000000"/>
      <name val="Times New Roman"/>
      <family val="1"/>
      <charset val="204"/>
    </font>
    <font>
      <b/>
      <sz val="11"/>
      <color rgb="FFFF0000"/>
      <name val="Times New Roman"/>
      <family val="1"/>
      <charset val="204"/>
    </font>
    <font>
      <sz val="11"/>
      <color rgb="FF00B050"/>
      <name val="Times New Roman"/>
      <family val="1"/>
      <charset val="204"/>
    </font>
    <font>
      <b/>
      <sz val="11"/>
      <color rgb="FF00B050"/>
      <name val="Times New Roman"/>
      <family val="1"/>
      <charset val="204"/>
    </font>
    <font>
      <b/>
      <sz val="11"/>
      <color theme="4" tint="-0.249977111117893"/>
      <name val="Times New Roman"/>
      <family val="1"/>
      <charset val="204"/>
    </font>
    <font>
      <sz val="12"/>
      <name val="Times New Roman"/>
      <family val="1"/>
      <charset val="204"/>
    </font>
    <font>
      <u/>
      <sz val="12"/>
      <color rgb="FF000000"/>
      <name val="Times New Roman"/>
      <family val="1"/>
      <charset val="204"/>
    </font>
    <font>
      <sz val="12"/>
      <color rgb="FF000000"/>
      <name val="Calibri"/>
      <family val="2"/>
      <charset val="204"/>
    </font>
    <font>
      <b/>
      <sz val="12"/>
      <color rgb="FF0070C0"/>
      <name val="Times New Roman"/>
      <family val="1"/>
      <charset val="204"/>
    </font>
    <font>
      <b/>
      <sz val="12"/>
      <color rgb="FFFF0000"/>
      <name val="Times New Roman"/>
      <family val="1"/>
      <charset val="204"/>
    </font>
    <font>
      <sz val="12"/>
      <color rgb="FFFF0000"/>
      <name val="Times New Roman"/>
      <family val="1"/>
      <charset val="204"/>
    </font>
    <font>
      <sz val="12"/>
      <color rgb="FF00B050"/>
      <name val="Times New Roman"/>
      <family val="1"/>
      <charset val="204"/>
    </font>
    <font>
      <u/>
      <sz val="12"/>
      <name val="Times New Roman"/>
      <family val="1"/>
      <charset val="204"/>
    </font>
    <font>
      <b/>
      <sz val="12"/>
      <color rgb="FF00B050"/>
      <name val="Times New Roman"/>
      <family val="1"/>
      <charset val="204"/>
    </font>
    <font>
      <b/>
      <sz val="12"/>
      <color theme="4" tint="-0.249977111117893"/>
      <name val="Times New Roman"/>
      <family val="1"/>
      <charset val="204"/>
    </font>
    <font>
      <u/>
      <sz val="12"/>
      <color rgb="FFFF0000"/>
      <name val="Times New Roman"/>
      <family val="1"/>
      <charset val="204"/>
    </font>
    <font>
      <sz val="12"/>
      <color rgb="FFFF0000"/>
      <name val="Calibri"/>
      <family val="2"/>
      <charset val="204"/>
    </font>
    <font>
      <b/>
      <sz val="12"/>
      <color rgb="FF00B0F0"/>
      <name val="Times New Roman"/>
      <family val="1"/>
      <charset val="204"/>
    </font>
    <font>
      <sz val="12"/>
      <color theme="1"/>
      <name val="Times New Roman"/>
      <family val="1"/>
      <charset val="204"/>
    </font>
    <font>
      <sz val="12"/>
      <color rgb="FF0070C0"/>
      <name val="Times New Roman"/>
      <family val="1"/>
      <charset val="204"/>
    </font>
    <font>
      <b/>
      <sz val="12"/>
      <color theme="1"/>
      <name val="Times New Roman"/>
      <family val="1"/>
      <charset val="204"/>
    </font>
    <font>
      <sz val="11"/>
      <color rgb="FF0070C0"/>
      <name val="Times New Roman"/>
      <family val="1"/>
      <charset val="204"/>
    </font>
    <font>
      <b/>
      <sz val="12"/>
      <color theme="0"/>
      <name val="Times New Roman"/>
      <family val="1"/>
      <charset val="204"/>
    </font>
    <font>
      <sz val="11"/>
      <color theme="0"/>
      <name val="Calibri"/>
      <family val="2"/>
      <charset val="204"/>
    </font>
    <font>
      <sz val="12"/>
      <color theme="0"/>
      <name val="Times New Roman"/>
      <family val="1"/>
      <charset val="204"/>
    </font>
    <font>
      <sz val="8"/>
      <color theme="0"/>
      <name val="Times New Roman"/>
      <family val="1"/>
      <charset val="204"/>
    </font>
    <font>
      <sz val="7"/>
      <color theme="0"/>
      <name val="Times New Roman"/>
      <family val="1"/>
      <charset val="204"/>
    </font>
    <font>
      <sz val="14"/>
      <color theme="0"/>
      <name val="Calibri"/>
      <family val="2"/>
      <charset val="204"/>
    </font>
    <font>
      <sz val="14"/>
      <color theme="0"/>
      <name val="Times New Roman"/>
      <family val="1"/>
      <charset val="204"/>
    </font>
    <font>
      <sz val="10"/>
      <color theme="0"/>
      <name val="Times New Roman"/>
      <family val="1"/>
      <charset val="204"/>
    </font>
    <font>
      <sz val="11"/>
      <color theme="0"/>
      <name val="Times New Roman"/>
      <family val="1"/>
      <charset val="204"/>
    </font>
    <font>
      <b/>
      <sz val="14"/>
      <color theme="0"/>
      <name val="Times New Roman"/>
      <family val="1"/>
      <charset val="204"/>
    </font>
    <font>
      <sz val="9"/>
      <color theme="0"/>
      <name val="Times New Roman"/>
      <family val="1"/>
      <charset val="204"/>
    </font>
    <font>
      <sz val="10"/>
      <color theme="0"/>
      <name val="Calibri"/>
      <family val="2"/>
      <charset val="204"/>
    </font>
  </fonts>
  <fills count="7">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theme="0"/>
        <bgColor indexed="64"/>
      </patternFill>
    </fill>
    <fill>
      <patternFill patternType="solid">
        <fgColor theme="5" tint="0.59999389629810485"/>
        <bgColor indexed="64"/>
      </patternFill>
    </fill>
    <fill>
      <patternFill patternType="solid">
        <fgColor rgb="FF00B0F0"/>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164" fontId="44" fillId="0" borderId="0" applyFont="0" applyFill="0" applyBorder="0" applyAlignment="0" applyProtection="0"/>
  </cellStyleXfs>
  <cellXfs count="1635">
    <xf numFmtId="0" fontId="0" fillId="0" borderId="0" xfId="0">
      <alignment vertical="center"/>
    </xf>
    <xf numFmtId="0" fontId="1" fillId="0" borderId="0" xfId="0" applyFont="1" applyAlignment="1"/>
    <xf numFmtId="0" fontId="2" fillId="0" borderId="0" xfId="0" applyFont="1" applyAlignment="1"/>
    <xf numFmtId="0" fontId="3" fillId="0" borderId="0" xfId="0" applyFont="1" applyAlignment="1"/>
    <xf numFmtId="0" fontId="4" fillId="0" borderId="0" xfId="0" applyFont="1" applyAlignment="1"/>
    <xf numFmtId="0" fontId="5" fillId="0" borderId="0" xfId="0" applyFont="1" applyAlignment="1"/>
    <xf numFmtId="0" fontId="6" fillId="0" borderId="0" xfId="0" applyFont="1" applyAlignment="1"/>
    <xf numFmtId="0" fontId="5" fillId="0" borderId="0" xfId="0" applyFont="1" applyAlignment="1">
      <alignment horizontal="left" vertical="center"/>
    </xf>
    <xf numFmtId="0" fontId="2" fillId="0" borderId="0" xfId="0" applyFont="1" applyAlignment="1">
      <alignment horizontal="left"/>
    </xf>
    <xf numFmtId="0" fontId="7" fillId="0" borderId="0" xfId="0" applyFont="1" applyAlignment="1">
      <alignment horizontal="left" vertical="center"/>
    </xf>
    <xf numFmtId="0" fontId="5" fillId="0" borderId="0" xfId="0" applyFont="1">
      <alignment vertical="center"/>
    </xf>
    <xf numFmtId="0" fontId="8" fillId="0" borderId="0" xfId="0" applyFont="1" applyAlignment="1"/>
    <xf numFmtId="0" fontId="1" fillId="0" borderId="0" xfId="0" applyFont="1" applyAlignment="1">
      <alignment horizontal="left"/>
    </xf>
    <xf numFmtId="0" fontId="10" fillId="0" borderId="0" xfId="0" applyFont="1" applyAlignment="1"/>
    <xf numFmtId="0" fontId="2" fillId="0" borderId="0" xfId="0" applyFont="1" applyAlignment="1">
      <alignment horizontal="center"/>
    </xf>
    <xf numFmtId="0" fontId="4" fillId="0" borderId="0" xfId="0" applyFont="1" applyAlignment="1">
      <alignment horizontal="left"/>
    </xf>
    <xf numFmtId="0" fontId="13" fillId="0" borderId="1" xfId="0" applyFont="1" applyBorder="1" applyAlignment="1">
      <alignment horizontal="center" vertical="center" wrapText="1"/>
    </xf>
    <xf numFmtId="0" fontId="13" fillId="0" borderId="0" xfId="0" applyFont="1">
      <alignment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21" fillId="0" borderId="8" xfId="0" applyFont="1" applyBorder="1" applyAlignment="1">
      <alignment horizontal="center" vertical="center" wrapText="1"/>
    </xf>
    <xf numFmtId="0" fontId="21" fillId="0" borderId="8" xfId="0" applyFont="1" applyBorder="1" applyAlignment="1">
      <alignment horizontal="center" vertical="center"/>
    </xf>
    <xf numFmtId="0" fontId="21" fillId="0" borderId="37" xfId="0" applyFont="1" applyBorder="1" applyAlignment="1">
      <alignment horizontal="center" vertical="center"/>
    </xf>
    <xf numFmtId="0" fontId="21" fillId="0" borderId="36" xfId="0" applyFont="1" applyBorder="1" applyAlignment="1">
      <alignment horizontal="center" vertical="center"/>
    </xf>
    <xf numFmtId="0" fontId="20" fillId="0" borderId="0" xfId="0" applyFont="1" applyAlignment="1"/>
    <xf numFmtId="0" fontId="24" fillId="0" borderId="19"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27" xfId="0" applyFont="1" applyBorder="1" applyAlignment="1">
      <alignment horizontal="center" vertical="center" wrapText="1"/>
    </xf>
    <xf numFmtId="0" fontId="25" fillId="0" borderId="26" xfId="0" applyFont="1" applyBorder="1" applyAlignment="1">
      <alignment horizontal="center" vertical="center" wrapText="1"/>
    </xf>
    <xf numFmtId="0" fontId="26"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7" fillId="0" borderId="0" xfId="0" applyFont="1" applyAlignment="1"/>
    <xf numFmtId="0" fontId="16" fillId="0" borderId="31" xfId="0" applyFont="1" applyBorder="1" applyAlignment="1">
      <alignment horizontal="center" vertical="center" wrapText="1"/>
    </xf>
    <xf numFmtId="0" fontId="24" fillId="0" borderId="32" xfId="0" applyFont="1" applyBorder="1" applyAlignment="1">
      <alignment vertical="center" wrapText="1"/>
    </xf>
    <xf numFmtId="0" fontId="24" fillId="0" borderId="11" xfId="0" applyFont="1" applyBorder="1" applyAlignment="1">
      <alignment vertical="center" wrapText="1"/>
    </xf>
    <xf numFmtId="0" fontId="24" fillId="0" borderId="33" xfId="0" applyFont="1" applyBorder="1" applyAlignment="1">
      <alignment vertical="center" wrapText="1"/>
    </xf>
    <xf numFmtId="0" fontId="24" fillId="0" borderId="1" xfId="0" applyFont="1" applyBorder="1" applyAlignment="1">
      <alignment vertical="center" wrapText="1"/>
    </xf>
    <xf numFmtId="0" fontId="24" fillId="0" borderId="2" xfId="0" applyFont="1" applyBorder="1" applyAlignment="1">
      <alignment vertical="center" wrapText="1"/>
    </xf>
    <xf numFmtId="0" fontId="24" fillId="0" borderId="27" xfId="0" applyFont="1" applyBorder="1" applyAlignment="1">
      <alignment vertical="center" wrapText="1"/>
    </xf>
    <xf numFmtId="0" fontId="28" fillId="0" borderId="26"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27"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27" xfId="0" applyFont="1" applyBorder="1" applyAlignment="1">
      <alignment horizontal="center" vertical="center" wrapText="1"/>
    </xf>
    <xf numFmtId="0" fontId="25" fillId="0" borderId="2" xfId="0" applyFont="1" applyBorder="1" applyAlignment="1">
      <alignment horizontal="center" vertical="center" wrapText="1"/>
    </xf>
    <xf numFmtId="0" fontId="10" fillId="0" borderId="5" xfId="0" applyFont="1" applyBorder="1" applyAlignment="1">
      <alignment vertical="center" wrapText="1"/>
    </xf>
    <xf numFmtId="0" fontId="10" fillId="0" borderId="9" xfId="0" applyFont="1" applyBorder="1" applyAlignment="1">
      <alignment vertical="center" wrapText="1"/>
    </xf>
    <xf numFmtId="0" fontId="10" fillId="0" borderId="8" xfId="0" applyFont="1" applyBorder="1" applyAlignment="1">
      <alignment vertical="center" wrapText="1"/>
    </xf>
    <xf numFmtId="0" fontId="10" fillId="0" borderId="7" xfId="0" applyFont="1" applyBorder="1" applyAlignment="1">
      <alignment vertical="center" wrapText="1"/>
    </xf>
    <xf numFmtId="0" fontId="10" fillId="0" borderId="12" xfId="0" applyFont="1" applyBorder="1" applyAlignment="1">
      <alignment vertical="center" wrapText="1"/>
    </xf>
    <xf numFmtId="0" fontId="10" fillId="0" borderId="11" xfId="0" applyFont="1" applyBorder="1" applyAlignment="1">
      <alignment vertical="center" wrapText="1"/>
    </xf>
    <xf numFmtId="0" fontId="29" fillId="0" borderId="0" xfId="0" applyFont="1" applyAlignment="1"/>
    <xf numFmtId="0" fontId="30" fillId="0" borderId="0" xfId="0" applyFont="1" applyAlignment="1"/>
    <xf numFmtId="0" fontId="26" fillId="0" borderId="27" xfId="0" applyFont="1" applyBorder="1" applyAlignment="1">
      <alignment horizontal="center" vertical="center" wrapText="1"/>
    </xf>
    <xf numFmtId="0" fontId="10" fillId="0" borderId="6" xfId="0" applyFont="1" applyBorder="1" applyAlignment="1">
      <alignment vertical="center" wrapText="1"/>
    </xf>
    <xf numFmtId="0" fontId="10" fillId="0" borderId="10" xfId="0" applyFont="1" applyBorder="1" applyAlignment="1">
      <alignment vertical="center" wrapText="1"/>
    </xf>
    <xf numFmtId="0" fontId="10" fillId="0" borderId="41" xfId="0" applyFont="1" applyBorder="1" applyAlignment="1">
      <alignment vertical="center" wrapText="1"/>
    </xf>
    <xf numFmtId="0" fontId="10" fillId="0" borderId="49" xfId="0" applyFont="1" applyBorder="1" applyAlignment="1">
      <alignment vertical="center" wrapText="1"/>
    </xf>
    <xf numFmtId="1" fontId="23" fillId="0" borderId="36" xfId="0" applyNumberFormat="1" applyFont="1" applyBorder="1" applyAlignment="1">
      <alignment horizontal="center" vertical="center" wrapText="1"/>
    </xf>
    <xf numFmtId="0" fontId="31" fillId="0" borderId="0" xfId="0" applyFont="1" applyAlignment="1"/>
    <xf numFmtId="0" fontId="10" fillId="0" borderId="19" xfId="0" applyFont="1" applyBorder="1" applyAlignment="1">
      <alignment horizontal="center"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43" xfId="0" applyFont="1" applyBorder="1" applyAlignment="1">
      <alignment vertical="center" wrapText="1"/>
    </xf>
    <xf numFmtId="0" fontId="10" fillId="0" borderId="44" xfId="0" applyFont="1" applyBorder="1" applyAlignment="1">
      <alignment vertical="center" wrapText="1"/>
    </xf>
    <xf numFmtId="0" fontId="23" fillId="0" borderId="15" xfId="0" applyFont="1" applyBorder="1" applyAlignment="1">
      <alignment vertical="center" wrapText="1"/>
    </xf>
    <xf numFmtId="0" fontId="10" fillId="0" borderId="47" xfId="0" applyFont="1" applyBorder="1" applyAlignment="1">
      <alignment vertical="center" wrapText="1"/>
    </xf>
    <xf numFmtId="0" fontId="10" fillId="0" borderId="50" xfId="0" applyFont="1" applyBorder="1" applyAlignment="1">
      <alignment vertical="center" wrapText="1"/>
    </xf>
    <xf numFmtId="0" fontId="23" fillId="0" borderId="51" xfId="0" applyFont="1" applyBorder="1" applyAlignment="1">
      <alignment vertical="center" wrapText="1"/>
    </xf>
    <xf numFmtId="1" fontId="21" fillId="0" borderId="45" xfId="0" applyNumberFormat="1" applyFont="1" applyBorder="1" applyAlignment="1">
      <alignment horizontal="center" vertical="center" wrapText="1"/>
    </xf>
    <xf numFmtId="1" fontId="21" fillId="0" borderId="60" xfId="0" applyNumberFormat="1" applyFont="1" applyBorder="1" applyAlignment="1">
      <alignment horizontal="center" vertical="center" wrapText="1"/>
    </xf>
    <xf numFmtId="0" fontId="24" fillId="0" borderId="58" xfId="0" applyFont="1" applyBorder="1" applyAlignment="1">
      <alignment horizontal="center" vertical="center" wrapText="1"/>
    </xf>
    <xf numFmtId="0" fontId="16" fillId="0" borderId="20" xfId="0" applyFont="1" applyBorder="1" applyAlignment="1">
      <alignment horizontal="center" vertical="center" wrapText="1"/>
    </xf>
    <xf numFmtId="0" fontId="20" fillId="0" borderId="7" xfId="0" applyFont="1" applyBorder="1" applyAlignment="1"/>
    <xf numFmtId="0" fontId="26" fillId="0" borderId="32" xfId="0" applyFont="1" applyBorder="1" applyAlignment="1">
      <alignment horizontal="center" vertical="center" wrapText="1"/>
    </xf>
    <xf numFmtId="0" fontId="24" fillId="0" borderId="11" xfId="0" applyFont="1" applyBorder="1" applyAlignment="1">
      <alignment horizontal="center" vertical="center" wrapText="1"/>
    </xf>
    <xf numFmtId="0" fontId="16" fillId="0" borderId="61" xfId="0" applyFont="1" applyBorder="1" applyAlignment="1">
      <alignment horizontal="center" vertical="center" wrapText="1"/>
    </xf>
    <xf numFmtId="0" fontId="25" fillId="0" borderId="61" xfId="0" applyFont="1" applyBorder="1" applyAlignment="1">
      <alignment horizontal="center" vertical="center" wrapText="1"/>
    </xf>
    <xf numFmtId="0" fontId="10" fillId="0" borderId="0" xfId="0" applyFont="1" applyAlignment="1">
      <alignment vertical="center" wrapText="1"/>
    </xf>
    <xf numFmtId="1" fontId="21" fillId="0" borderId="52" xfId="0" applyNumberFormat="1" applyFont="1" applyBorder="1" applyAlignment="1">
      <alignment horizontal="center" vertical="center" wrapText="1"/>
    </xf>
    <xf numFmtId="1" fontId="21" fillId="0" borderId="49" xfId="0" applyNumberFormat="1" applyFont="1" applyBorder="1" applyAlignment="1">
      <alignment horizontal="center" vertical="center" wrapText="1"/>
    </xf>
    <xf numFmtId="1" fontId="21" fillId="0" borderId="48" xfId="0" applyNumberFormat="1" applyFont="1" applyBorder="1" applyAlignment="1">
      <alignment horizontal="center" vertical="center" wrapText="1"/>
    </xf>
    <xf numFmtId="0" fontId="14" fillId="0" borderId="0" xfId="0" applyFont="1" applyBorder="1" applyAlignment="1"/>
    <xf numFmtId="0" fontId="30" fillId="0" borderId="0" xfId="0" applyFont="1" applyBorder="1" applyAlignment="1"/>
    <xf numFmtId="0" fontId="21" fillId="0" borderId="0" xfId="0" applyFont="1" applyAlignment="1">
      <alignment vertical="center" wrapText="1"/>
    </xf>
    <xf numFmtId="0" fontId="21" fillId="0" borderId="0" xfId="0" applyFont="1" applyAlignment="1">
      <alignment horizontal="center" vertical="center" wrapText="1"/>
    </xf>
    <xf numFmtId="0" fontId="14" fillId="0" borderId="0" xfId="0" applyFont="1" applyAlignment="1">
      <alignment wrapText="1"/>
    </xf>
    <xf numFmtId="0" fontId="15" fillId="0" borderId="1" xfId="0" applyFont="1" applyBorder="1" applyAlignment="1">
      <alignment horizontal="center" vertical="center" wrapText="1"/>
    </xf>
    <xf numFmtId="0" fontId="15" fillId="0" borderId="1" xfId="0" applyFont="1" applyBorder="1" applyAlignment="1">
      <alignment horizontal="left" vertical="center" wrapText="1"/>
    </xf>
    <xf numFmtId="0" fontId="15" fillId="0" borderId="1" xfId="0" applyFont="1" applyBorder="1" applyAlignment="1">
      <alignment wrapText="1"/>
    </xf>
    <xf numFmtId="0" fontId="37" fillId="4" borderId="4"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20" fillId="4" borderId="0" xfId="0" applyFont="1" applyFill="1" applyAlignment="1"/>
    <xf numFmtId="0" fontId="16" fillId="4" borderId="26"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25" fillId="4" borderId="4" xfId="0" applyFont="1" applyFill="1" applyBorder="1" applyAlignment="1">
      <alignment horizontal="center" vertical="center" wrapText="1"/>
    </xf>
    <xf numFmtId="0" fontId="27" fillId="0" borderId="0" xfId="0" applyFont="1">
      <alignment vertical="center"/>
    </xf>
    <xf numFmtId="0" fontId="20" fillId="0" borderId="0" xfId="0" applyFont="1" applyFill="1" applyAlignment="1"/>
    <xf numFmtId="0" fontId="21" fillId="0" borderId="62" xfId="0" applyFont="1" applyBorder="1" applyAlignment="1">
      <alignment horizontal="center" vertical="center"/>
    </xf>
    <xf numFmtId="0" fontId="20" fillId="3" borderId="0" xfId="0" applyFont="1" applyFill="1" applyAlignment="1"/>
    <xf numFmtId="0" fontId="27" fillId="3" borderId="0" xfId="0" applyFont="1" applyFill="1">
      <alignment vertical="center"/>
    </xf>
    <xf numFmtId="0" fontId="0" fillId="3" borderId="0" xfId="0" applyFill="1">
      <alignment vertical="center"/>
    </xf>
    <xf numFmtId="0" fontId="27" fillId="4" borderId="0" xfId="0" applyFont="1" applyFill="1" applyAlignment="1"/>
    <xf numFmtId="0" fontId="30" fillId="4" borderId="0" xfId="0" applyFont="1" applyFill="1" applyAlignment="1"/>
    <xf numFmtId="0" fontId="5" fillId="4" borderId="0" xfId="0" applyFont="1" applyFill="1" applyAlignment="1"/>
    <xf numFmtId="1" fontId="21" fillId="0" borderId="18" xfId="0" applyNumberFormat="1" applyFont="1" applyBorder="1" applyAlignment="1">
      <alignment horizontal="center" vertical="center" wrapText="1"/>
    </xf>
    <xf numFmtId="0" fontId="27" fillId="4" borderId="0" xfId="0" applyFont="1" applyFill="1">
      <alignment vertical="center"/>
    </xf>
    <xf numFmtId="0" fontId="0" fillId="4" borderId="0" xfId="0" applyFill="1">
      <alignment vertical="center"/>
    </xf>
    <xf numFmtId="0" fontId="31" fillId="4" borderId="0" xfId="0" applyFont="1" applyFill="1" applyAlignment="1"/>
    <xf numFmtId="0" fontId="27" fillId="4" borderId="0" xfId="0" applyFont="1" applyFill="1" applyBorder="1" applyAlignment="1"/>
    <xf numFmtId="0" fontId="29" fillId="4" borderId="0" xfId="0" applyFont="1" applyFill="1" applyAlignment="1"/>
    <xf numFmtId="0" fontId="30" fillId="4" borderId="0" xfId="0" applyFont="1" applyFill="1" applyBorder="1" applyAlignment="1"/>
    <xf numFmtId="0" fontId="29" fillId="4" borderId="0" xfId="0" applyFont="1" applyFill="1" applyBorder="1" applyAlignment="1"/>
    <xf numFmtId="0" fontId="2" fillId="0" borderId="0" xfId="0" applyFont="1" applyAlignment="1">
      <alignment wrapText="1"/>
    </xf>
    <xf numFmtId="0" fontId="15" fillId="0" borderId="32" xfId="0" applyFont="1" applyBorder="1" applyAlignment="1">
      <alignment horizontal="center" vertical="center" wrapText="1"/>
    </xf>
    <xf numFmtId="0" fontId="32" fillId="0" borderId="19" xfId="0" applyFont="1" applyBorder="1" applyAlignment="1">
      <alignment horizontal="center" vertical="center" wrapText="1"/>
    </xf>
    <xf numFmtId="0" fontId="2" fillId="0" borderId="0" xfId="0" applyFont="1" applyAlignment="1">
      <alignment horizontal="center"/>
    </xf>
    <xf numFmtId="0" fontId="5" fillId="0" borderId="0" xfId="0" applyFont="1" applyAlignment="1">
      <alignment horizontal="left" vertical="center"/>
    </xf>
    <xf numFmtId="0" fontId="2" fillId="0" borderId="0" xfId="0" applyFont="1" applyAlignment="1">
      <alignment horizontal="left"/>
    </xf>
    <xf numFmtId="0" fontId="5" fillId="0" borderId="0" xfId="0" applyFont="1" applyAlignment="1">
      <alignment vertical="center"/>
    </xf>
    <xf numFmtId="0" fontId="5" fillId="0" borderId="0" xfId="0" applyFont="1" applyAlignment="1">
      <alignment horizontal="right" vertical="center"/>
    </xf>
    <xf numFmtId="0" fontId="16"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32" xfId="0" applyFont="1" applyBorder="1" applyAlignment="1">
      <alignment horizontal="center" vertical="center" wrapText="1"/>
    </xf>
    <xf numFmtId="0" fontId="16" fillId="4" borderId="1" xfId="0" applyFont="1" applyFill="1" applyBorder="1" applyAlignment="1">
      <alignment horizontal="center" vertical="center" wrapText="1"/>
    </xf>
    <xf numFmtId="0" fontId="10" fillId="0" borderId="32" xfId="0" applyFont="1" applyBorder="1" applyAlignment="1">
      <alignment horizontal="center" vertical="center" wrapText="1"/>
    </xf>
    <xf numFmtId="0" fontId="21" fillId="0" borderId="19" xfId="0" applyFont="1" applyBorder="1" applyAlignment="1">
      <alignment horizontal="center" vertical="center" wrapText="1"/>
    </xf>
    <xf numFmtId="0" fontId="10" fillId="4" borderId="1" xfId="0" applyFont="1" applyFill="1" applyBorder="1" applyAlignment="1">
      <alignment horizontal="center" vertical="center" wrapText="1"/>
    </xf>
    <xf numFmtId="0" fontId="23" fillId="0" borderId="37" xfId="0" applyFont="1" applyBorder="1" applyAlignment="1">
      <alignment horizontal="center" vertical="center" wrapText="1"/>
    </xf>
    <xf numFmtId="0" fontId="23" fillId="0" borderId="36" xfId="0" applyFont="1" applyBorder="1" applyAlignment="1">
      <alignment horizontal="center" vertical="center" wrapText="1"/>
    </xf>
    <xf numFmtId="0" fontId="16" fillId="0" borderId="19" xfId="0" applyFont="1" applyBorder="1" applyAlignment="1">
      <alignment horizontal="center" vertical="center" wrapText="1"/>
    </xf>
    <xf numFmtId="0" fontId="23" fillId="0" borderId="18"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38"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20" xfId="0" applyFont="1" applyBorder="1" applyAlignment="1">
      <alignment horizontal="center" vertical="center" wrapText="1"/>
    </xf>
    <xf numFmtId="0" fontId="21" fillId="0" borderId="20" xfId="0" applyFont="1" applyBorder="1" applyAlignment="1">
      <alignment horizontal="center" vertical="center" wrapText="1"/>
    </xf>
    <xf numFmtId="0" fontId="23" fillId="0" borderId="19" xfId="0" applyFont="1" applyBorder="1" applyAlignment="1">
      <alignment horizontal="center" vertical="center" wrapText="1"/>
    </xf>
    <xf numFmtId="0" fontId="21" fillId="0" borderId="37" xfId="0" applyFont="1" applyBorder="1" applyAlignment="1">
      <alignment horizontal="center" vertical="center" wrapText="1"/>
    </xf>
    <xf numFmtId="0" fontId="21" fillId="0" borderId="36"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2" fillId="0" borderId="0" xfId="0" applyFont="1" applyBorder="1" applyAlignment="1">
      <alignment horizontal="center" vertical="center" wrapText="1"/>
    </xf>
    <xf numFmtId="0" fontId="43" fillId="0" borderId="26" xfId="0" applyFont="1" applyBorder="1" applyAlignment="1">
      <alignment horizontal="center" vertical="center" wrapText="1"/>
    </xf>
    <xf numFmtId="0" fontId="43" fillId="0" borderId="1" xfId="0" applyFont="1" applyBorder="1" applyAlignment="1">
      <alignment horizontal="center" vertical="center" wrapText="1"/>
    </xf>
    <xf numFmtId="0" fontId="43" fillId="0" borderId="57"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57" xfId="0" applyFont="1" applyBorder="1" applyAlignment="1">
      <alignment horizontal="center" vertical="center" wrapText="1"/>
    </xf>
    <xf numFmtId="0" fontId="45" fillId="0" borderId="0" xfId="0" applyFont="1">
      <alignment vertical="center"/>
    </xf>
    <xf numFmtId="0" fontId="17" fillId="4" borderId="1" xfId="0" applyFont="1" applyFill="1" applyBorder="1" applyAlignment="1">
      <alignment horizontal="center" vertical="center" wrapText="1"/>
    </xf>
    <xf numFmtId="0" fontId="49" fillId="4" borderId="1" xfId="0" applyFont="1" applyFill="1" applyBorder="1" applyAlignment="1">
      <alignment horizontal="center" vertical="center" wrapText="1"/>
    </xf>
    <xf numFmtId="0" fontId="46" fillId="4" borderId="1" xfId="0" applyFont="1" applyFill="1" applyBorder="1" applyAlignment="1">
      <alignment horizontal="center" vertical="center" wrapText="1"/>
    </xf>
    <xf numFmtId="0" fontId="13" fillId="4" borderId="18" xfId="0" applyFont="1" applyFill="1" applyBorder="1" applyAlignment="1">
      <alignment horizontal="center" vertical="center" wrapText="1"/>
    </xf>
    <xf numFmtId="0" fontId="13" fillId="4" borderId="19" xfId="0" applyFont="1" applyFill="1" applyBorder="1" applyAlignment="1">
      <alignment horizontal="center" vertical="center" wrapText="1"/>
    </xf>
    <xf numFmtId="0" fontId="52" fillId="4" borderId="19" xfId="0" applyFont="1" applyFill="1" applyBorder="1" applyAlignment="1">
      <alignment horizontal="center" vertical="center" wrapText="1"/>
    </xf>
    <xf numFmtId="0" fontId="52" fillId="4" borderId="20" xfId="0" applyFont="1" applyFill="1" applyBorder="1" applyAlignment="1">
      <alignment horizontal="center" vertical="center" wrapText="1"/>
    </xf>
    <xf numFmtId="0" fontId="53" fillId="4" borderId="0" xfId="0" applyFont="1" applyFill="1" applyAlignment="1"/>
    <xf numFmtId="0" fontId="13" fillId="4" borderId="26"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27" xfId="0" applyFont="1" applyFill="1" applyBorder="1" applyAlignment="1">
      <alignment horizontal="center" vertical="center" wrapText="1"/>
    </xf>
    <xf numFmtId="0" fontId="54" fillId="4" borderId="1" xfId="0" applyFont="1" applyFill="1" applyBorder="1" applyAlignment="1">
      <alignment horizontal="center" vertical="center" wrapText="1"/>
    </xf>
    <xf numFmtId="0" fontId="55" fillId="4" borderId="1"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51" fillId="4" borderId="1" xfId="0" applyFont="1" applyFill="1" applyBorder="1" applyAlignment="1">
      <alignment horizontal="center" vertical="center" wrapText="1"/>
    </xf>
    <xf numFmtId="0" fontId="52" fillId="4" borderId="1" xfId="0" applyFont="1" applyFill="1" applyBorder="1" applyAlignment="1">
      <alignment horizontal="center" vertical="center" wrapText="1"/>
    </xf>
    <xf numFmtId="0" fontId="52" fillId="4" borderId="2" xfId="0" applyFont="1" applyFill="1" applyBorder="1" applyAlignment="1">
      <alignment horizontal="center" vertical="center" wrapText="1"/>
    </xf>
    <xf numFmtId="0" fontId="52" fillId="4" borderId="27" xfId="0" applyFont="1" applyFill="1" applyBorder="1" applyAlignment="1">
      <alignment horizontal="center" vertical="center" wrapText="1"/>
    </xf>
    <xf numFmtId="0" fontId="13" fillId="4" borderId="64" xfId="0" applyFont="1" applyFill="1" applyBorder="1" applyAlignment="1">
      <alignment horizontal="center" vertical="center" wrapText="1"/>
    </xf>
    <xf numFmtId="0" fontId="13" fillId="4" borderId="31" xfId="0" applyFont="1" applyFill="1" applyBorder="1" applyAlignment="1">
      <alignment horizontal="center" vertical="center" wrapText="1"/>
    </xf>
    <xf numFmtId="0" fontId="13" fillId="4" borderId="32"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33" xfId="0" applyFont="1" applyFill="1" applyBorder="1" applyAlignment="1">
      <alignment horizontal="center" vertical="center" wrapText="1"/>
    </xf>
    <xf numFmtId="0" fontId="54" fillId="4" borderId="26" xfId="0" applyFont="1" applyFill="1" applyBorder="1" applyAlignment="1">
      <alignment horizontal="center" vertical="center" wrapText="1"/>
    </xf>
    <xf numFmtId="0" fontId="55" fillId="4" borderId="2" xfId="0" applyFont="1" applyFill="1" applyBorder="1" applyAlignment="1">
      <alignment horizontal="center" vertical="center" wrapText="1"/>
    </xf>
    <xf numFmtId="0" fontId="55" fillId="4" borderId="27" xfId="0" applyFont="1" applyFill="1" applyBorder="1" applyAlignment="1">
      <alignment horizontal="center" vertical="center" wrapText="1"/>
    </xf>
    <xf numFmtId="0" fontId="54" fillId="4" borderId="36" xfId="0" applyFont="1" applyFill="1" applyBorder="1" applyAlignment="1">
      <alignment horizontal="center" vertical="center" wrapText="1"/>
    </xf>
    <xf numFmtId="0" fontId="54" fillId="4" borderId="37" xfId="0" applyFont="1" applyFill="1" applyBorder="1" applyAlignment="1">
      <alignment horizontal="center" vertical="center" wrapText="1"/>
    </xf>
    <xf numFmtId="0" fontId="55" fillId="4" borderId="37" xfId="0" applyFont="1" applyFill="1" applyBorder="1" applyAlignment="1">
      <alignment horizontal="center" vertical="center" wrapText="1"/>
    </xf>
    <xf numFmtId="0" fontId="13" fillId="4" borderId="59" xfId="0" applyFont="1" applyFill="1" applyBorder="1" applyAlignment="1">
      <alignment horizontal="center" vertical="center" wrapText="1"/>
    </xf>
    <xf numFmtId="0" fontId="13" fillId="4" borderId="38" xfId="0" applyFont="1" applyFill="1" applyBorder="1" applyAlignment="1">
      <alignment horizontal="center" vertical="center" wrapText="1"/>
    </xf>
    <xf numFmtId="0" fontId="45" fillId="4" borderId="0" xfId="0" applyFont="1" applyFill="1" applyAlignment="1"/>
    <xf numFmtId="0" fontId="45" fillId="4" borderId="0" xfId="0" applyFont="1" applyFill="1">
      <alignment vertical="center"/>
    </xf>
    <xf numFmtId="0" fontId="13" fillId="4" borderId="12" xfId="0" applyFont="1" applyFill="1" applyBorder="1" applyAlignment="1">
      <alignment horizontal="center" vertical="center" wrapText="1"/>
    </xf>
    <xf numFmtId="0" fontId="51" fillId="4" borderId="32" xfId="0" applyFont="1" applyFill="1" applyBorder="1" applyAlignment="1">
      <alignment horizontal="center" vertical="center" wrapText="1"/>
    </xf>
    <xf numFmtId="0" fontId="13" fillId="4" borderId="54"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58" fillId="4" borderId="4" xfId="0" applyFont="1" applyFill="1" applyBorder="1" applyAlignment="1">
      <alignment horizontal="center" vertical="center" wrapText="1"/>
    </xf>
    <xf numFmtId="0" fontId="58" fillId="4" borderId="2" xfId="0" applyFont="1" applyFill="1" applyBorder="1" applyAlignment="1">
      <alignment horizontal="center" vertical="center" wrapText="1"/>
    </xf>
    <xf numFmtId="0" fontId="51" fillId="4" borderId="4" xfId="0" applyFont="1" applyFill="1" applyBorder="1" applyAlignment="1">
      <alignment horizontal="center" vertical="center" wrapText="1"/>
    </xf>
    <xf numFmtId="0" fontId="51" fillId="4" borderId="2" xfId="0" applyFont="1" applyFill="1" applyBorder="1" applyAlignment="1">
      <alignment horizontal="center" vertical="center" wrapText="1"/>
    </xf>
    <xf numFmtId="0" fontId="59" fillId="4" borderId="1" xfId="0" applyFont="1" applyFill="1" applyBorder="1" applyAlignment="1">
      <alignment horizontal="center" vertical="center" wrapText="1"/>
    </xf>
    <xf numFmtId="0" fontId="58" fillId="0" borderId="26" xfId="0" applyFont="1" applyBorder="1" applyAlignment="1">
      <alignment horizontal="center" vertical="center" wrapText="1"/>
    </xf>
    <xf numFmtId="0" fontId="51" fillId="0" borderId="1" xfId="0" applyFont="1" applyBorder="1" applyAlignment="1">
      <alignment horizontal="center" vertical="center" wrapText="1"/>
    </xf>
    <xf numFmtId="0" fontId="51" fillId="0" borderId="32" xfId="0" applyFont="1" applyBorder="1" applyAlignment="1">
      <alignment horizontal="center" vertical="center" wrapText="1"/>
    </xf>
    <xf numFmtId="0" fontId="51" fillId="0" borderId="26" xfId="0" applyFont="1" applyBorder="1" applyAlignment="1">
      <alignment horizontal="center" vertical="center" wrapText="1"/>
    </xf>
    <xf numFmtId="0" fontId="54" fillId="0" borderId="1" xfId="0" applyFont="1" applyBorder="1" applyAlignment="1">
      <alignment horizontal="center" vertical="center" wrapText="1"/>
    </xf>
    <xf numFmtId="0" fontId="51" fillId="4" borderId="35" xfId="0" applyFont="1" applyFill="1" applyBorder="1" applyAlignment="1">
      <alignment horizontal="center" vertical="center" wrapText="1"/>
    </xf>
    <xf numFmtId="0" fontId="51" fillId="4" borderId="8"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58" fillId="4" borderId="12" xfId="0" applyFont="1" applyFill="1" applyBorder="1" applyAlignment="1">
      <alignment horizontal="center" vertical="center" wrapText="1"/>
    </xf>
    <xf numFmtId="0" fontId="51" fillId="4" borderId="11" xfId="0" applyFont="1" applyFill="1" applyBorder="1" applyAlignment="1">
      <alignment horizontal="center" vertical="center" wrapText="1"/>
    </xf>
    <xf numFmtId="0" fontId="52" fillId="4" borderId="4" xfId="0" applyFont="1" applyFill="1" applyBorder="1" applyAlignment="1">
      <alignment horizontal="center" vertical="center" wrapText="1"/>
    </xf>
    <xf numFmtId="0" fontId="52" fillId="4" borderId="3" xfId="0" applyFont="1" applyFill="1" applyBorder="1" applyAlignment="1">
      <alignment horizontal="center" vertical="center" wrapText="1"/>
    </xf>
    <xf numFmtId="0" fontId="52" fillId="4" borderId="12" xfId="0" applyFont="1" applyFill="1" applyBorder="1" applyAlignment="1">
      <alignment horizontal="center" vertical="center" wrapText="1"/>
    </xf>
    <xf numFmtId="0" fontId="52" fillId="4" borderId="32" xfId="0" applyFont="1" applyFill="1" applyBorder="1" applyAlignment="1">
      <alignment horizontal="center" vertical="center" wrapText="1"/>
    </xf>
    <xf numFmtId="0" fontId="52" fillId="4" borderId="7" xfId="0" applyFont="1" applyFill="1" applyBorder="1" applyAlignment="1">
      <alignment horizontal="center" vertical="center" wrapText="1"/>
    </xf>
    <xf numFmtId="0" fontId="51" fillId="4" borderId="30" xfId="0" applyFont="1" applyFill="1" applyBorder="1" applyAlignment="1">
      <alignment horizontal="center" vertical="center" wrapText="1"/>
    </xf>
    <xf numFmtId="0" fontId="51" fillId="4" borderId="5" xfId="0" applyFont="1" applyFill="1" applyBorder="1" applyAlignment="1">
      <alignment horizontal="center" vertical="center" wrapText="1"/>
    </xf>
    <xf numFmtId="0" fontId="51" fillId="4" borderId="9" xfId="0" applyFont="1" applyFill="1" applyBorder="1" applyAlignment="1">
      <alignment horizontal="center" vertical="center" wrapText="1"/>
    </xf>
    <xf numFmtId="0" fontId="51" fillId="4" borderId="46" xfId="0" applyFont="1" applyFill="1" applyBorder="1" applyAlignment="1">
      <alignment horizontal="center" vertical="center" wrapText="1"/>
    </xf>
    <xf numFmtId="0" fontId="13" fillId="4" borderId="35" xfId="0" applyFont="1" applyFill="1" applyBorder="1" applyAlignment="1">
      <alignment horizontal="center" vertical="center" wrapText="1"/>
    </xf>
    <xf numFmtId="0" fontId="51" fillId="4" borderId="28" xfId="0" applyFont="1" applyFill="1" applyBorder="1" applyAlignment="1">
      <alignment horizontal="center" vertical="center" wrapText="1"/>
    </xf>
    <xf numFmtId="0" fontId="51" fillId="4" borderId="0" xfId="0" applyFont="1" applyFill="1" applyBorder="1" applyAlignment="1">
      <alignment horizontal="center" vertical="center" wrapText="1"/>
    </xf>
    <xf numFmtId="0" fontId="51" fillId="4" borderId="10" xfId="0" applyFont="1" applyFill="1" applyBorder="1" applyAlignment="1">
      <alignment horizontal="center" vertical="center" wrapText="1"/>
    </xf>
    <xf numFmtId="0" fontId="51" fillId="4" borderId="6" xfId="0" applyFont="1" applyFill="1" applyBorder="1" applyAlignment="1">
      <alignment horizontal="center" vertical="center" wrapText="1"/>
    </xf>
    <xf numFmtId="0" fontId="51" fillId="4" borderId="24" xfId="0" applyFont="1" applyFill="1" applyBorder="1" applyAlignment="1">
      <alignment horizontal="center" vertical="center" wrapText="1"/>
    </xf>
    <xf numFmtId="0" fontId="13" fillId="4" borderId="23" xfId="0" applyFont="1" applyFill="1" applyBorder="1" applyAlignment="1">
      <alignment horizontal="center" vertical="center" wrapText="1"/>
    </xf>
    <xf numFmtId="0" fontId="51" fillId="4" borderId="25" xfId="0" applyFont="1" applyFill="1" applyBorder="1" applyAlignment="1">
      <alignment horizontal="center" vertical="center" wrapText="1"/>
    </xf>
    <xf numFmtId="0" fontId="51" fillId="4" borderId="7" xfId="0" applyFont="1" applyFill="1" applyBorder="1" applyAlignment="1">
      <alignment horizontal="center" vertical="center" wrapText="1"/>
    </xf>
    <xf numFmtId="0" fontId="51" fillId="4" borderId="12" xfId="0" applyFont="1" applyFill="1" applyBorder="1" applyAlignment="1">
      <alignment horizontal="center" vertical="center" wrapText="1"/>
    </xf>
    <xf numFmtId="0" fontId="51" fillId="4" borderId="33" xfId="0" applyFont="1" applyFill="1" applyBorder="1" applyAlignment="1">
      <alignment horizontal="center" vertical="center" wrapText="1"/>
    </xf>
    <xf numFmtId="0" fontId="51" fillId="4" borderId="46" xfId="0" applyFont="1" applyFill="1" applyBorder="1" applyAlignment="1">
      <alignment vertical="center" wrapText="1"/>
    </xf>
    <xf numFmtId="0" fontId="12" fillId="4" borderId="4" xfId="0" applyFont="1" applyFill="1" applyBorder="1" applyAlignment="1">
      <alignment horizontal="center" vertical="center" wrapText="1"/>
    </xf>
    <xf numFmtId="0" fontId="51" fillId="4" borderId="24" xfId="0" applyFont="1" applyFill="1" applyBorder="1" applyAlignment="1">
      <alignment vertical="center" wrapText="1"/>
    </xf>
    <xf numFmtId="0" fontId="13" fillId="4" borderId="10" xfId="0" applyFont="1" applyFill="1" applyBorder="1" applyAlignment="1">
      <alignment horizontal="center" vertical="center" wrapText="1"/>
    </xf>
    <xf numFmtId="1" fontId="56" fillId="4" borderId="32" xfId="0" applyNumberFormat="1" applyFont="1" applyFill="1" applyBorder="1" applyAlignment="1">
      <alignment horizontal="center" vertical="center" wrapText="1"/>
    </xf>
    <xf numFmtId="0" fontId="56" fillId="4" borderId="32" xfId="0" applyFont="1" applyFill="1" applyBorder="1" applyAlignment="1">
      <alignment horizontal="center" vertical="center" wrapText="1"/>
    </xf>
    <xf numFmtId="0" fontId="61" fillId="4" borderId="11" xfId="0" applyFont="1" applyFill="1" applyBorder="1" applyAlignment="1">
      <alignment horizontal="center" vertical="center" wrapText="1"/>
    </xf>
    <xf numFmtId="0" fontId="61" fillId="4" borderId="33" xfId="0" applyFont="1" applyFill="1" applyBorder="1" applyAlignment="1">
      <alignment horizontal="center" vertical="center" wrapText="1"/>
    </xf>
    <xf numFmtId="0" fontId="62" fillId="4" borderId="0" xfId="0" applyFont="1" applyFill="1" applyAlignment="1"/>
    <xf numFmtId="1" fontId="56" fillId="4" borderId="1" xfId="0" applyNumberFormat="1" applyFont="1" applyFill="1" applyBorder="1" applyAlignment="1">
      <alignment horizontal="center" vertical="center" wrapText="1"/>
    </xf>
    <xf numFmtId="0" fontId="56" fillId="4" borderId="1" xfId="0" applyFont="1" applyFill="1" applyBorder="1" applyAlignment="1">
      <alignment horizontal="center" vertical="center" wrapText="1"/>
    </xf>
    <xf numFmtId="0" fontId="56" fillId="4" borderId="2" xfId="0" applyFont="1" applyFill="1" applyBorder="1" applyAlignment="1">
      <alignment horizontal="center" vertical="center" wrapText="1"/>
    </xf>
    <xf numFmtId="0" fontId="56" fillId="4" borderId="27" xfId="0" applyFont="1" applyFill="1" applyBorder="1" applyAlignment="1">
      <alignment horizontal="center" vertical="center" wrapText="1"/>
    </xf>
    <xf numFmtId="1" fontId="13" fillId="4" borderId="32" xfId="0" applyNumberFormat="1" applyFont="1" applyFill="1" applyBorder="1" applyAlignment="1">
      <alignment horizontal="center" vertical="center" wrapText="1"/>
    </xf>
    <xf numFmtId="1" fontId="51" fillId="4" borderId="32" xfId="0" applyNumberFormat="1" applyFont="1" applyFill="1" applyBorder="1" applyAlignment="1">
      <alignment horizontal="center" vertical="center" wrapText="1"/>
    </xf>
    <xf numFmtId="0" fontId="56" fillId="4" borderId="7" xfId="0" applyFont="1" applyFill="1" applyBorder="1" applyAlignment="1">
      <alignment horizontal="center" vertical="center" wrapText="1"/>
    </xf>
    <xf numFmtId="0" fontId="56" fillId="4" borderId="3" xfId="0" applyFont="1" applyFill="1" applyBorder="1" applyAlignment="1">
      <alignment horizontal="center" vertical="center" wrapText="1"/>
    </xf>
    <xf numFmtId="1" fontId="63" fillId="4" borderId="1" xfId="0" applyNumberFormat="1" applyFont="1" applyFill="1" applyBorder="1" applyAlignment="1">
      <alignment horizontal="center" vertical="center" wrapText="1"/>
    </xf>
    <xf numFmtId="0" fontId="56" fillId="4" borderId="57" xfId="0" applyFont="1" applyFill="1" applyBorder="1" applyAlignment="1">
      <alignment horizontal="center" vertical="center" wrapText="1"/>
    </xf>
    <xf numFmtId="0" fontId="54" fillId="4" borderId="32" xfId="0" applyFont="1" applyFill="1" applyBorder="1" applyAlignment="1">
      <alignment horizontal="center" vertical="center" wrapText="1"/>
    </xf>
    <xf numFmtId="0" fontId="45" fillId="4" borderId="1" xfId="0" applyFont="1" applyFill="1" applyBorder="1" applyAlignment="1"/>
    <xf numFmtId="0" fontId="58" fillId="4" borderId="27" xfId="0" applyFont="1" applyFill="1" applyBorder="1" applyAlignment="1">
      <alignment horizontal="center" vertical="center" wrapText="1"/>
    </xf>
    <xf numFmtId="0" fontId="51" fillId="4" borderId="27" xfId="0" applyFont="1" applyFill="1" applyBorder="1" applyAlignment="1">
      <alignment horizontal="center" vertical="center" wrapText="1"/>
    </xf>
    <xf numFmtId="0" fontId="45" fillId="4" borderId="0" xfId="0" applyFont="1" applyFill="1" applyBorder="1" applyAlignment="1"/>
    <xf numFmtId="0" fontId="61" fillId="4" borderId="2" xfId="0" applyFont="1" applyFill="1" applyBorder="1" applyAlignment="1">
      <alignment horizontal="center" vertical="center" wrapText="1"/>
    </xf>
    <xf numFmtId="0" fontId="61" fillId="4" borderId="27" xfId="0" applyFont="1" applyFill="1" applyBorder="1" applyAlignment="1">
      <alignment horizontal="center" vertical="center" wrapText="1"/>
    </xf>
    <xf numFmtId="1" fontId="55" fillId="4" borderId="1" xfId="0" applyNumberFormat="1" applyFont="1" applyFill="1" applyBorder="1" applyAlignment="1">
      <alignment horizontal="center" vertical="center" wrapText="1"/>
    </xf>
    <xf numFmtId="0" fontId="51" fillId="4" borderId="26" xfId="0" applyFont="1" applyFill="1" applyBorder="1" applyAlignment="1">
      <alignment horizontal="center" vertical="center" wrapText="1"/>
    </xf>
    <xf numFmtId="0" fontId="54" fillId="4" borderId="34" xfId="0" applyFont="1" applyFill="1" applyBorder="1" applyAlignment="1">
      <alignment horizontal="center" vertical="center" wrapText="1"/>
    </xf>
    <xf numFmtId="0" fontId="54" fillId="4" borderId="35" xfId="0" applyFont="1" applyFill="1" applyBorder="1" applyAlignment="1">
      <alignment horizontal="center" vertical="center" wrapText="1"/>
    </xf>
    <xf numFmtId="0" fontId="55" fillId="4" borderId="35" xfId="0" applyFont="1" applyFill="1" applyBorder="1" applyAlignment="1">
      <alignment horizontal="center" vertical="center" wrapText="1"/>
    </xf>
    <xf numFmtId="0" fontId="54" fillId="4" borderId="8" xfId="0" applyFont="1" applyFill="1" applyBorder="1" applyAlignment="1">
      <alignment horizontal="center" vertical="center" wrapText="1"/>
    </xf>
    <xf numFmtId="0" fontId="55" fillId="4" borderId="46" xfId="0" applyFont="1" applyFill="1" applyBorder="1" applyAlignment="1">
      <alignment horizontal="center" vertical="center" wrapText="1"/>
    </xf>
    <xf numFmtId="0" fontId="64" fillId="4" borderId="1" xfId="0" applyFont="1" applyFill="1" applyBorder="1" applyAlignment="1">
      <alignment horizontal="center" vertical="center" wrapText="1"/>
    </xf>
    <xf numFmtId="0" fontId="56" fillId="4" borderId="16" xfId="0" applyFont="1" applyFill="1" applyBorder="1" applyAlignment="1">
      <alignment horizontal="center" vertical="center" wrapText="1"/>
    </xf>
    <xf numFmtId="0" fontId="56" fillId="4" borderId="17" xfId="0" applyFont="1" applyFill="1" applyBorder="1" applyAlignment="1">
      <alignment horizontal="center" vertical="center" wrapText="1"/>
    </xf>
    <xf numFmtId="0" fontId="56" fillId="4" borderId="43" xfId="0" applyFont="1" applyFill="1" applyBorder="1" applyAlignment="1">
      <alignment horizontal="center" vertical="center" wrapText="1"/>
    </xf>
    <xf numFmtId="0" fontId="56" fillId="4" borderId="44" xfId="0" applyFont="1" applyFill="1" applyBorder="1" applyAlignment="1">
      <alignment horizontal="center" vertical="center" wrapText="1"/>
    </xf>
    <xf numFmtId="0" fontId="56" fillId="4" borderId="15" xfId="0" applyFont="1" applyFill="1" applyBorder="1" applyAlignment="1">
      <alignment horizontal="center" vertical="center" wrapText="1"/>
    </xf>
    <xf numFmtId="1" fontId="43" fillId="4" borderId="18" xfId="0" applyNumberFormat="1" applyFont="1" applyFill="1" applyBorder="1" applyAlignment="1">
      <alignment horizontal="center" vertical="center" wrapText="1"/>
    </xf>
    <xf numFmtId="1" fontId="43" fillId="4" borderId="19" xfId="0" applyNumberFormat="1" applyFont="1" applyFill="1" applyBorder="1" applyAlignment="1">
      <alignment horizontal="center" vertical="center" wrapText="1"/>
    </xf>
    <xf numFmtId="1" fontId="43" fillId="4" borderId="20" xfId="0" applyNumberFormat="1" applyFont="1" applyFill="1" applyBorder="1" applyAlignment="1">
      <alignment horizontal="center" vertical="center" wrapText="1"/>
    </xf>
    <xf numFmtId="0" fontId="56" fillId="4" borderId="47" xfId="0" applyFont="1" applyFill="1" applyBorder="1" applyAlignment="1">
      <alignment horizontal="center" vertical="center" wrapText="1"/>
    </xf>
    <xf numFmtId="0" fontId="56" fillId="4" borderId="41" xfId="0" applyFont="1" applyFill="1" applyBorder="1" applyAlignment="1">
      <alignment horizontal="center" vertical="center" wrapText="1"/>
    </xf>
    <xf numFmtId="0" fontId="56" fillId="4" borderId="49" xfId="0" applyFont="1" applyFill="1" applyBorder="1" applyAlignment="1">
      <alignment horizontal="center" vertical="center" wrapText="1"/>
    </xf>
    <xf numFmtId="0" fontId="56" fillId="4" borderId="50" xfId="0" applyFont="1" applyFill="1" applyBorder="1" applyAlignment="1">
      <alignment horizontal="center" vertical="center" wrapText="1"/>
    </xf>
    <xf numFmtId="0" fontId="56" fillId="4" borderId="51" xfId="0" applyFont="1" applyFill="1" applyBorder="1" applyAlignment="1">
      <alignment horizontal="center" vertical="center" wrapText="1"/>
    </xf>
    <xf numFmtId="1" fontId="43" fillId="4" borderId="36" xfId="0" applyNumberFormat="1" applyFont="1" applyFill="1" applyBorder="1" applyAlignment="1">
      <alignment horizontal="center" vertical="center" wrapText="1"/>
    </xf>
    <xf numFmtId="1" fontId="43" fillId="4" borderId="37" xfId="0" applyNumberFormat="1" applyFont="1" applyFill="1" applyBorder="1" applyAlignment="1">
      <alignment horizontal="center" vertical="center" wrapText="1"/>
    </xf>
    <xf numFmtId="1" fontId="43" fillId="4" borderId="38" xfId="0" applyNumberFormat="1" applyFont="1" applyFill="1" applyBorder="1" applyAlignment="1">
      <alignment horizontal="center" vertical="center" wrapText="1"/>
    </xf>
    <xf numFmtId="0" fontId="51" fillId="4" borderId="44" xfId="0" applyFont="1" applyFill="1" applyBorder="1" applyAlignment="1">
      <alignment vertical="center" wrapText="1"/>
    </xf>
    <xf numFmtId="0" fontId="51" fillId="4" borderId="17" xfId="0" applyFont="1" applyFill="1" applyBorder="1" applyAlignment="1">
      <alignment vertical="center" wrapText="1"/>
    </xf>
    <xf numFmtId="0" fontId="51" fillId="4" borderId="43" xfId="0" applyFont="1" applyFill="1" applyBorder="1" applyAlignment="1">
      <alignment vertical="center" wrapText="1"/>
    </xf>
    <xf numFmtId="0" fontId="51" fillId="4" borderId="18" xfId="0" applyFont="1" applyFill="1" applyBorder="1" applyAlignment="1">
      <alignment horizontal="center" vertical="center" wrapText="1"/>
    </xf>
    <xf numFmtId="0" fontId="51" fillId="4" borderId="19" xfId="0" applyFont="1" applyFill="1" applyBorder="1" applyAlignment="1">
      <alignment horizontal="center" vertical="center" wrapText="1"/>
    </xf>
    <xf numFmtId="0" fontId="51" fillId="4" borderId="20" xfId="0" applyFont="1" applyFill="1" applyBorder="1" applyAlignment="1">
      <alignment horizontal="center" vertical="center" wrapText="1"/>
    </xf>
    <xf numFmtId="0" fontId="51" fillId="4" borderId="6" xfId="0" applyFont="1" applyFill="1" applyBorder="1" applyAlignment="1">
      <alignment vertical="center" wrapText="1"/>
    </xf>
    <xf numFmtId="0" fontId="51" fillId="4" borderId="0" xfId="0" applyFont="1" applyFill="1" applyBorder="1" applyAlignment="1">
      <alignment vertical="center" wrapText="1"/>
    </xf>
    <xf numFmtId="0" fontId="51" fillId="4" borderId="10" xfId="0" applyFont="1" applyFill="1" applyBorder="1" applyAlignment="1">
      <alignment vertical="center" wrapText="1"/>
    </xf>
    <xf numFmtId="0" fontId="51" fillId="4" borderId="11" xfId="0" applyFont="1" applyFill="1" applyBorder="1" applyAlignment="1">
      <alignment vertical="center" wrapText="1"/>
    </xf>
    <xf numFmtId="0" fontId="51" fillId="4" borderId="7" xfId="0" applyFont="1" applyFill="1" applyBorder="1" applyAlignment="1">
      <alignment vertical="center" wrapText="1"/>
    </xf>
    <xf numFmtId="0" fontId="51" fillId="4" borderId="12" xfId="0" applyFont="1" applyFill="1" applyBorder="1" applyAlignment="1">
      <alignment vertical="center" wrapText="1"/>
    </xf>
    <xf numFmtId="0" fontId="58" fillId="4" borderId="26" xfId="0" applyFont="1" applyFill="1" applyBorder="1" applyAlignment="1">
      <alignment horizontal="center" vertical="center" wrapText="1"/>
    </xf>
    <xf numFmtId="0" fontId="51" fillId="4" borderId="57" xfId="0" applyFont="1" applyFill="1" applyBorder="1" applyAlignment="1">
      <alignment horizontal="center" vertical="center" wrapText="1"/>
    </xf>
    <xf numFmtId="0" fontId="51" fillId="4" borderId="34" xfId="0" applyFont="1" applyFill="1" applyBorder="1" applyAlignment="1">
      <alignment horizontal="center" vertical="center" wrapText="1"/>
    </xf>
    <xf numFmtId="0" fontId="54" fillId="4" borderId="27" xfId="0" applyFont="1" applyFill="1" applyBorder="1" applyAlignment="1">
      <alignment horizontal="center" vertical="center" wrapText="1"/>
    </xf>
    <xf numFmtId="0" fontId="51" fillId="4" borderId="31" xfId="0" applyFont="1" applyFill="1" applyBorder="1" applyAlignment="1">
      <alignment horizontal="center" vertical="center" wrapText="1"/>
    </xf>
    <xf numFmtId="0" fontId="51" fillId="4" borderId="56" xfId="0" applyFont="1" applyFill="1" applyBorder="1" applyAlignment="1">
      <alignment horizontal="center" vertical="center" wrapText="1"/>
    </xf>
    <xf numFmtId="0" fontId="51" fillId="4" borderId="55" xfId="0" applyFont="1" applyFill="1" applyBorder="1" applyAlignment="1">
      <alignment horizontal="center" vertical="center" wrapText="1"/>
    </xf>
    <xf numFmtId="0" fontId="54" fillId="4" borderId="46" xfId="0" applyFont="1" applyFill="1" applyBorder="1" applyAlignment="1">
      <alignment horizontal="center" vertical="center" wrapText="1"/>
    </xf>
    <xf numFmtId="1" fontId="43" fillId="4" borderId="26" xfId="0" applyNumberFormat="1" applyFont="1" applyFill="1" applyBorder="1" applyAlignment="1">
      <alignment horizontal="center" vertical="center" wrapText="1"/>
    </xf>
    <xf numFmtId="1" fontId="43" fillId="4" borderId="1" xfId="0" applyNumberFormat="1" applyFont="1" applyFill="1" applyBorder="1" applyAlignment="1">
      <alignment horizontal="center" vertical="center" wrapText="1"/>
    </xf>
    <xf numFmtId="1" fontId="43" fillId="4" borderId="27" xfId="0" applyNumberFormat="1" applyFont="1" applyFill="1" applyBorder="1" applyAlignment="1">
      <alignment horizontal="center" vertical="center" wrapText="1"/>
    </xf>
    <xf numFmtId="0" fontId="58" fillId="4" borderId="18" xfId="0" applyFont="1" applyFill="1" applyBorder="1" applyAlignment="1">
      <alignment horizontal="center" vertical="center" wrapText="1"/>
    </xf>
    <xf numFmtId="0" fontId="58" fillId="4" borderId="20" xfId="0" applyFont="1" applyFill="1" applyBorder="1" applyAlignment="1">
      <alignment horizontal="center" vertical="center" wrapText="1"/>
    </xf>
    <xf numFmtId="0" fontId="53" fillId="5" borderId="0" xfId="0" applyFont="1" applyFill="1" applyAlignment="1"/>
    <xf numFmtId="0" fontId="45" fillId="5" borderId="0" xfId="0" applyFont="1" applyFill="1">
      <alignment vertical="center"/>
    </xf>
    <xf numFmtId="0" fontId="45" fillId="3" borderId="0" xfId="0" applyFont="1" applyFill="1">
      <alignment vertical="center"/>
    </xf>
    <xf numFmtId="0" fontId="53" fillId="6" borderId="0" xfId="0" applyFont="1" applyFill="1" applyAlignment="1"/>
    <xf numFmtId="0" fontId="45" fillId="6" borderId="0" xfId="0" applyFont="1" applyFill="1">
      <alignment vertical="center"/>
    </xf>
    <xf numFmtId="0" fontId="58" fillId="4" borderId="1" xfId="0" applyFont="1" applyFill="1" applyBorder="1" applyAlignment="1">
      <alignment horizontal="center" vertical="center" wrapText="1"/>
    </xf>
    <xf numFmtId="0" fontId="65" fillId="4" borderId="1" xfId="0" applyFont="1" applyFill="1" applyBorder="1" applyAlignment="1">
      <alignment horizontal="center" vertical="center" wrapText="1"/>
    </xf>
    <xf numFmtId="0" fontId="53" fillId="0" borderId="0" xfId="0" applyFont="1" applyAlignment="1"/>
    <xf numFmtId="0" fontId="51" fillId="0" borderId="16" xfId="0" applyFont="1" applyBorder="1" applyAlignment="1">
      <alignment vertical="center" wrapText="1"/>
    </xf>
    <xf numFmtId="0" fontId="51" fillId="0" borderId="17" xfId="0" applyFont="1" applyBorder="1" applyAlignment="1">
      <alignment vertical="center" wrapText="1"/>
    </xf>
    <xf numFmtId="0" fontId="51" fillId="0" borderId="43" xfId="0" applyFont="1" applyBorder="1" applyAlignment="1">
      <alignment vertical="center" wrapText="1"/>
    </xf>
    <xf numFmtId="0" fontId="51" fillId="0" borderId="44" xfId="0" applyFont="1" applyBorder="1" applyAlignment="1">
      <alignment vertical="center" wrapText="1"/>
    </xf>
    <xf numFmtId="0" fontId="43" fillId="0" borderId="15" xfId="0" applyFont="1" applyBorder="1" applyAlignment="1">
      <alignment vertical="center" wrapText="1"/>
    </xf>
    <xf numFmtId="0" fontId="43" fillId="0" borderId="18" xfId="0" applyFont="1" applyBorder="1" applyAlignment="1">
      <alignment horizontal="center" vertical="center" wrapText="1"/>
    </xf>
    <xf numFmtId="0" fontId="43" fillId="0" borderId="19" xfId="0" applyFont="1" applyBorder="1" applyAlignment="1">
      <alignment horizontal="center" vertical="center" wrapText="1"/>
    </xf>
    <xf numFmtId="0" fontId="43" fillId="0" borderId="20" xfId="0" applyFont="1" applyBorder="1" applyAlignment="1">
      <alignment horizontal="center" vertical="center" wrapText="1"/>
    </xf>
    <xf numFmtId="0" fontId="45" fillId="0" borderId="0" xfId="0" applyFont="1" applyAlignment="1"/>
    <xf numFmtId="0" fontId="51" fillId="0" borderId="47" xfId="0" applyFont="1" applyBorder="1" applyAlignment="1">
      <alignment vertical="center" wrapText="1"/>
    </xf>
    <xf numFmtId="0" fontId="51" fillId="0" borderId="41" xfId="0" applyFont="1" applyBorder="1" applyAlignment="1">
      <alignment vertical="center" wrapText="1"/>
    </xf>
    <xf numFmtId="0" fontId="51" fillId="0" borderId="49" xfId="0" applyFont="1" applyBorder="1" applyAlignment="1">
      <alignment vertical="center" wrapText="1"/>
    </xf>
    <xf numFmtId="0" fontId="51" fillId="0" borderId="50" xfId="0" applyFont="1" applyBorder="1" applyAlignment="1">
      <alignment vertical="center" wrapText="1"/>
    </xf>
    <xf numFmtId="0" fontId="43" fillId="0" borderId="51" xfId="0" applyFont="1" applyBorder="1" applyAlignment="1">
      <alignment vertical="center" wrapText="1"/>
    </xf>
    <xf numFmtId="0" fontId="43" fillId="0" borderId="36" xfId="0" applyFont="1" applyBorder="1" applyAlignment="1">
      <alignment horizontal="center" vertical="center" wrapText="1"/>
    </xf>
    <xf numFmtId="0" fontId="43" fillId="0" borderId="37" xfId="0" applyFont="1" applyBorder="1" applyAlignment="1">
      <alignment horizontal="center" vertical="center" wrapText="1"/>
    </xf>
    <xf numFmtId="0" fontId="43" fillId="0" borderId="38" xfId="0" applyFont="1" applyBorder="1" applyAlignment="1">
      <alignment horizontal="center" vertical="center" wrapText="1"/>
    </xf>
    <xf numFmtId="1" fontId="43" fillId="0" borderId="36" xfId="0" applyNumberFormat="1" applyFont="1" applyBorder="1" applyAlignment="1">
      <alignment horizontal="center" vertical="center" wrapText="1"/>
    </xf>
    <xf numFmtId="1" fontId="12" fillId="0" borderId="18" xfId="0" applyNumberFormat="1" applyFont="1" applyBorder="1" applyAlignment="1">
      <alignment horizontal="center" vertical="center" wrapText="1"/>
    </xf>
    <xf numFmtId="1" fontId="12" fillId="0" borderId="19" xfId="0" applyNumberFormat="1" applyFont="1" applyBorder="1" applyAlignment="1">
      <alignment horizontal="center" vertical="center" wrapText="1"/>
    </xf>
    <xf numFmtId="1" fontId="12" fillId="0" borderId="20" xfId="0" applyNumberFormat="1" applyFont="1" applyBorder="1" applyAlignment="1">
      <alignment horizontal="center" vertical="center" wrapText="1"/>
    </xf>
    <xf numFmtId="1" fontId="12" fillId="0" borderId="36" xfId="0" applyNumberFormat="1" applyFont="1" applyBorder="1" applyAlignment="1">
      <alignment horizontal="center" vertical="center" wrapText="1"/>
    </xf>
    <xf numFmtId="1" fontId="12" fillId="0" borderId="37" xfId="0" applyNumberFormat="1" applyFont="1" applyBorder="1" applyAlignment="1">
      <alignment horizontal="center" vertical="center" wrapText="1"/>
    </xf>
    <xf numFmtId="1" fontId="12" fillId="0" borderId="38" xfId="0" applyNumberFormat="1" applyFont="1" applyBorder="1" applyAlignment="1">
      <alignment horizontal="center" vertical="center" wrapText="1"/>
    </xf>
    <xf numFmtId="0" fontId="12" fillId="0" borderId="54" xfId="0" applyFont="1" applyBorder="1" applyAlignment="1">
      <alignment vertical="center" wrapText="1"/>
    </xf>
    <xf numFmtId="0" fontId="51" fillId="0" borderId="12" xfId="0" applyFont="1" applyBorder="1" applyAlignment="1">
      <alignment horizontal="center" vertical="center" wrapText="1"/>
    </xf>
    <xf numFmtId="0" fontId="12" fillId="0" borderId="3" xfId="0" applyFont="1" applyBorder="1" applyAlignment="1">
      <alignment vertical="center" wrapText="1"/>
    </xf>
    <xf numFmtId="0" fontId="51" fillId="0" borderId="27" xfId="0" applyFont="1" applyBorder="1" applyAlignment="1">
      <alignment horizontal="center" vertical="center" wrapText="1"/>
    </xf>
    <xf numFmtId="0" fontId="12" fillId="0" borderId="66" xfId="0" applyFont="1" applyBorder="1" applyAlignment="1">
      <alignment vertical="center" wrapText="1"/>
    </xf>
    <xf numFmtId="0" fontId="51" fillId="0" borderId="36" xfId="0" applyFont="1" applyBorder="1" applyAlignment="1">
      <alignment horizontal="center" vertical="center" wrapText="1"/>
    </xf>
    <xf numFmtId="0" fontId="51" fillId="0" borderId="37" xfId="0" applyFont="1" applyBorder="1" applyAlignment="1">
      <alignment horizontal="center" vertical="center" wrapText="1"/>
    </xf>
    <xf numFmtId="0" fontId="51" fillId="0" borderId="38" xfId="0" applyFont="1" applyBorder="1" applyAlignment="1">
      <alignment horizontal="center" vertical="center" wrapText="1"/>
    </xf>
    <xf numFmtId="0" fontId="51" fillId="0" borderId="0" xfId="0" applyFont="1">
      <alignment vertical="center"/>
    </xf>
    <xf numFmtId="0" fontId="62" fillId="0" borderId="0" xfId="0" applyFont="1" applyAlignment="1"/>
    <xf numFmtId="0" fontId="13" fillId="0" borderId="0" xfId="0" applyFont="1" applyAlignment="1">
      <alignment horizontal="left" vertical="center"/>
    </xf>
    <xf numFmtId="0" fontId="13" fillId="0" borderId="0" xfId="0" applyFont="1" applyAlignment="1">
      <alignment horizontal="right" vertical="center"/>
    </xf>
    <xf numFmtId="0" fontId="13" fillId="0" borderId="19" xfId="0" applyFont="1" applyBorder="1" applyAlignment="1">
      <alignment horizontal="center" vertical="center" wrapText="1"/>
    </xf>
    <xf numFmtId="0" fontId="52" fillId="0" borderId="19" xfId="0" applyFont="1" applyBorder="1" applyAlignment="1">
      <alignment horizontal="center" vertical="center" wrapText="1"/>
    </xf>
    <xf numFmtId="0" fontId="52" fillId="0" borderId="58"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27" xfId="0" applyFont="1" applyBorder="1" applyAlignment="1">
      <alignment horizontal="center" vertical="center" wrapText="1"/>
    </xf>
    <xf numFmtId="0" fontId="53" fillId="0" borderId="7" xfId="0" applyFont="1" applyBorder="1" applyAlignment="1"/>
    <xf numFmtId="0" fontId="13" fillId="0" borderId="31" xfId="0" applyFont="1" applyBorder="1" applyAlignment="1">
      <alignment horizontal="center" vertical="center" wrapText="1"/>
    </xf>
    <xf numFmtId="0" fontId="13" fillId="0" borderId="32" xfId="0" applyFont="1" applyBorder="1" applyAlignment="1">
      <alignment horizontal="center" vertical="center" wrapText="1"/>
    </xf>
    <xf numFmtId="0" fontId="13" fillId="0" borderId="12" xfId="0" applyFont="1" applyBorder="1" applyAlignment="1">
      <alignment horizontal="center" vertical="center" wrapText="1"/>
    </xf>
    <xf numFmtId="0" fontId="52" fillId="0" borderId="32" xfId="0" applyFont="1" applyBorder="1" applyAlignment="1">
      <alignment vertical="center" wrapText="1"/>
    </xf>
    <xf numFmtId="0" fontId="52" fillId="0" borderId="11" xfId="0" applyFont="1" applyBorder="1" applyAlignment="1">
      <alignment vertical="center" wrapText="1"/>
    </xf>
    <xf numFmtId="0" fontId="52" fillId="0" borderId="33" xfId="0" applyFont="1" applyBorder="1" applyAlignment="1">
      <alignment vertical="center" wrapText="1"/>
    </xf>
    <xf numFmtId="0" fontId="13" fillId="0" borderId="4" xfId="0" applyFont="1" applyBorder="1" applyAlignment="1">
      <alignment horizontal="center" vertical="center" wrapText="1"/>
    </xf>
    <xf numFmtId="0" fontId="13" fillId="0" borderId="7" xfId="0" applyFont="1" applyBorder="1" applyAlignment="1">
      <alignment horizontal="center" vertical="center" wrapText="1"/>
    </xf>
    <xf numFmtId="0" fontId="52" fillId="0" borderId="1" xfId="0" applyFont="1" applyBorder="1" applyAlignment="1">
      <alignment vertical="center" wrapText="1"/>
    </xf>
    <xf numFmtId="0" fontId="52" fillId="0" borderId="2" xfId="0" applyFont="1" applyBorder="1" applyAlignment="1">
      <alignment vertical="center" wrapText="1"/>
    </xf>
    <xf numFmtId="0" fontId="52" fillId="0" borderId="27" xfId="0" applyFont="1" applyBorder="1" applyAlignment="1">
      <alignment vertical="center" wrapText="1"/>
    </xf>
    <xf numFmtId="0" fontId="52" fillId="4" borderId="58" xfId="0" applyFont="1" applyFill="1" applyBorder="1" applyAlignment="1">
      <alignment horizontal="center" vertical="center" wrapText="1"/>
    </xf>
    <xf numFmtId="0" fontId="52" fillId="4" borderId="26" xfId="0" applyFont="1" applyFill="1" applyBorder="1" applyAlignment="1">
      <alignment horizontal="center" vertical="center" wrapText="1"/>
    </xf>
    <xf numFmtId="0" fontId="64" fillId="4" borderId="4" xfId="0" applyFont="1" applyFill="1" applyBorder="1" applyAlignment="1">
      <alignment horizontal="center" vertical="center" wrapText="1"/>
    </xf>
    <xf numFmtId="0" fontId="54" fillId="4" borderId="4" xfId="0" applyFont="1" applyFill="1" applyBorder="1" applyAlignment="1">
      <alignment horizontal="center" vertical="center" wrapText="1"/>
    </xf>
    <xf numFmtId="0" fontId="55" fillId="0" borderId="32" xfId="0" applyFont="1" applyBorder="1" applyAlignment="1">
      <alignment horizontal="center" vertical="center" wrapText="1"/>
    </xf>
    <xf numFmtId="0" fontId="13" fillId="0" borderId="11" xfId="0" applyFont="1" applyBorder="1" applyAlignment="1">
      <alignment horizontal="center" vertical="center" wrapText="1"/>
    </xf>
    <xf numFmtId="0" fontId="55" fillId="0" borderId="1" xfId="0" applyFont="1" applyBorder="1" applyAlignment="1">
      <alignment horizontal="center" vertical="center" wrapText="1"/>
    </xf>
    <xf numFmtId="0" fontId="52" fillId="0" borderId="11" xfId="0" applyFont="1" applyBorder="1" applyAlignment="1">
      <alignment horizontal="center" vertical="center" wrapText="1"/>
    </xf>
    <xf numFmtId="0" fontId="13" fillId="0" borderId="61" xfId="0" applyFont="1" applyBorder="1" applyAlignment="1">
      <alignment horizontal="center" vertical="center" wrapText="1"/>
    </xf>
    <xf numFmtId="0" fontId="54" fillId="0" borderId="61" xfId="0" applyFont="1" applyBorder="1" applyAlignment="1">
      <alignment horizontal="center" vertical="center" wrapText="1"/>
    </xf>
    <xf numFmtId="0" fontId="13" fillId="0" borderId="8"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36"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38" xfId="0" applyFont="1" applyBorder="1" applyAlignment="1">
      <alignment horizontal="center" vertical="center" wrapText="1"/>
    </xf>
    <xf numFmtId="0" fontId="51" fillId="0" borderId="19" xfId="0" applyFont="1" applyBorder="1" applyAlignment="1">
      <alignment horizontal="center" vertical="center" wrapText="1"/>
    </xf>
    <xf numFmtId="0" fontId="58" fillId="0" borderId="2" xfId="0" applyFont="1" applyBorder="1" applyAlignment="1">
      <alignment horizontal="center" vertical="center" wrapText="1"/>
    </xf>
    <xf numFmtId="0" fontId="58" fillId="0" borderId="27" xfId="0" applyFont="1" applyBorder="1" applyAlignment="1">
      <alignment horizontal="center" vertical="center" wrapText="1"/>
    </xf>
    <xf numFmtId="0" fontId="51" fillId="0" borderId="2" xfId="0" applyFont="1" applyBorder="1" applyAlignment="1">
      <alignment horizontal="center" vertical="center" wrapText="1"/>
    </xf>
    <xf numFmtId="0" fontId="54" fillId="0" borderId="26" xfId="0" applyFont="1" applyBorder="1" applyAlignment="1">
      <alignment horizontal="center" vertical="center" wrapText="1"/>
    </xf>
    <xf numFmtId="0" fontId="54" fillId="0" borderId="2" xfId="0" applyFont="1" applyBorder="1" applyAlignment="1">
      <alignment horizontal="center" vertical="center" wrapText="1"/>
    </xf>
    <xf numFmtId="0" fontId="55" fillId="0" borderId="27" xfId="0" applyFont="1" applyBorder="1" applyAlignment="1">
      <alignment horizontal="center" vertical="center" wrapText="1"/>
    </xf>
    <xf numFmtId="0" fontId="54" fillId="4" borderId="2" xfId="0" applyFont="1" applyFill="1" applyBorder="1" applyAlignment="1">
      <alignment horizontal="center" vertical="center" wrapText="1"/>
    </xf>
    <xf numFmtId="0" fontId="58" fillId="4" borderId="31" xfId="0" applyFont="1" applyFill="1" applyBorder="1" applyAlignment="1">
      <alignment horizontal="center" vertical="center" wrapText="1"/>
    </xf>
    <xf numFmtId="0" fontId="58" fillId="4" borderId="32" xfId="0" applyFont="1" applyFill="1" applyBorder="1" applyAlignment="1">
      <alignment horizontal="center" vertical="center" wrapText="1"/>
    </xf>
    <xf numFmtId="0" fontId="58" fillId="4" borderId="56" xfId="0" applyFont="1" applyFill="1" applyBorder="1" applyAlignment="1">
      <alignment horizontal="center" vertical="center" wrapText="1"/>
    </xf>
    <xf numFmtId="0" fontId="58" fillId="4" borderId="57" xfId="0" applyFont="1" applyFill="1" applyBorder="1" applyAlignment="1">
      <alignment horizontal="center" vertical="center" wrapText="1"/>
    </xf>
    <xf numFmtId="1" fontId="12" fillId="0" borderId="45" xfId="0" applyNumberFormat="1" applyFont="1" applyBorder="1" applyAlignment="1">
      <alignment horizontal="center" vertical="center" wrapText="1"/>
    </xf>
    <xf numFmtId="1" fontId="12" fillId="0" borderId="60" xfId="0" applyNumberFormat="1" applyFont="1" applyBorder="1" applyAlignment="1">
      <alignment horizontal="center" vertical="center" wrapText="1"/>
    </xf>
    <xf numFmtId="1" fontId="12" fillId="0" borderId="52" xfId="0" applyNumberFormat="1" applyFont="1" applyBorder="1" applyAlignment="1">
      <alignment horizontal="center" vertical="center" wrapText="1"/>
    </xf>
    <xf numFmtId="1" fontId="12" fillId="0" borderId="49" xfId="0" applyNumberFormat="1" applyFont="1" applyBorder="1" applyAlignment="1">
      <alignment horizontal="center" vertical="center" wrapText="1"/>
    </xf>
    <xf numFmtId="1" fontId="12" fillId="0" borderId="48" xfId="0" applyNumberFormat="1" applyFont="1" applyBorder="1" applyAlignment="1">
      <alignment horizontal="center" vertical="center" wrapText="1"/>
    </xf>
    <xf numFmtId="0" fontId="12" fillId="0" borderId="34" xfId="0" applyFont="1" applyBorder="1" applyAlignment="1">
      <alignment horizontal="center" vertical="center"/>
    </xf>
    <xf numFmtId="0" fontId="12" fillId="0" borderId="35" xfId="0" applyFont="1" applyBorder="1" applyAlignment="1">
      <alignment horizontal="center" vertical="center"/>
    </xf>
    <xf numFmtId="0" fontId="12" fillId="0" borderId="8" xfId="0" applyFont="1" applyBorder="1" applyAlignment="1">
      <alignment horizontal="center" vertical="center" wrapText="1"/>
    </xf>
    <xf numFmtId="0" fontId="12" fillId="0" borderId="8" xfId="0" applyFont="1" applyBorder="1" applyAlignment="1">
      <alignment horizontal="center" vertical="center"/>
    </xf>
    <xf numFmtId="0" fontId="12" fillId="0" borderId="37" xfId="0" applyFont="1" applyBorder="1" applyAlignment="1">
      <alignment horizontal="center" vertical="center"/>
    </xf>
    <xf numFmtId="0" fontId="12" fillId="0" borderId="36" xfId="0" applyFont="1" applyBorder="1" applyAlignment="1">
      <alignment horizontal="center" vertical="center"/>
    </xf>
    <xf numFmtId="0" fontId="12" fillId="0" borderId="62" xfId="0" applyFont="1" applyBorder="1" applyAlignment="1">
      <alignment horizontal="center" vertical="center"/>
    </xf>
    <xf numFmtId="0" fontId="13" fillId="4" borderId="8" xfId="0" applyFont="1" applyFill="1" applyBorder="1" applyAlignment="1">
      <alignment horizontal="center" vertical="center" wrapText="1"/>
    </xf>
    <xf numFmtId="0" fontId="13" fillId="4" borderId="46" xfId="0" applyFont="1" applyFill="1" applyBorder="1" applyAlignment="1">
      <alignment horizontal="center" vertical="center" wrapText="1"/>
    </xf>
    <xf numFmtId="0" fontId="12" fillId="4" borderId="26" xfId="0" applyFont="1" applyFill="1" applyBorder="1" applyAlignment="1">
      <alignment horizontal="center" vertical="center" wrapText="1"/>
    </xf>
    <xf numFmtId="0" fontId="12" fillId="4" borderId="27" xfId="0" applyFont="1" applyFill="1" applyBorder="1" applyAlignment="1">
      <alignment horizontal="center" vertical="center" wrapText="1"/>
    </xf>
    <xf numFmtId="0" fontId="13" fillId="0" borderId="0" xfId="0" applyFont="1" applyAlignment="1">
      <alignment vertical="center" wrapText="1"/>
    </xf>
    <xf numFmtId="0" fontId="52" fillId="0" borderId="1" xfId="0" applyFont="1" applyBorder="1" applyAlignment="1">
      <alignment horizontal="center" vertical="center" wrapText="1"/>
    </xf>
    <xf numFmtId="0" fontId="52" fillId="0" borderId="2" xfId="0" applyFont="1" applyBorder="1" applyAlignment="1">
      <alignment horizontal="center" vertical="center" wrapText="1"/>
    </xf>
    <xf numFmtId="0" fontId="52" fillId="0" borderId="27" xfId="0" applyFont="1" applyBorder="1" applyAlignment="1">
      <alignment horizontal="center" vertical="center" wrapText="1"/>
    </xf>
    <xf numFmtId="0" fontId="54" fillId="0" borderId="12" xfId="0" applyFont="1" applyBorder="1" applyAlignment="1">
      <alignment horizontal="center" vertical="center" wrapText="1"/>
    </xf>
    <xf numFmtId="0" fontId="58" fillId="0" borderId="18" xfId="0" applyFont="1" applyBorder="1" applyAlignment="1">
      <alignment horizontal="center" vertical="center" wrapText="1"/>
    </xf>
    <xf numFmtId="0" fontId="58" fillId="0" borderId="58" xfId="0" applyFont="1" applyBorder="1" applyAlignment="1">
      <alignment horizontal="center" vertical="center" wrapText="1"/>
    </xf>
    <xf numFmtId="0" fontId="58" fillId="0" borderId="20" xfId="0" applyFont="1" applyBorder="1" applyAlignment="1">
      <alignment horizontal="center" vertical="center" wrapText="1"/>
    </xf>
    <xf numFmtId="0" fontId="54" fillId="0" borderId="37" xfId="0" applyFont="1" applyBorder="1" applyAlignment="1">
      <alignment horizontal="center" vertical="center" wrapText="1"/>
    </xf>
    <xf numFmtId="0" fontId="51" fillId="0" borderId="59" xfId="0" applyFont="1" applyBorder="1" applyAlignment="1">
      <alignment horizontal="center" vertical="center" wrapText="1"/>
    </xf>
    <xf numFmtId="0" fontId="43" fillId="0" borderId="31" xfId="0" applyFont="1" applyBorder="1" applyAlignment="1">
      <alignment horizontal="center" vertical="center" wrapText="1"/>
    </xf>
    <xf numFmtId="0" fontId="43" fillId="0" borderId="32" xfId="0" applyFont="1" applyBorder="1" applyAlignment="1">
      <alignment horizontal="center" vertical="center" wrapText="1"/>
    </xf>
    <xf numFmtId="0" fontId="43" fillId="0" borderId="33" xfId="0" applyFont="1" applyBorder="1" applyAlignment="1">
      <alignment horizontal="center" vertical="center" wrapText="1"/>
    </xf>
    <xf numFmtId="0" fontId="54" fillId="0" borderId="3" xfId="0" applyFont="1" applyBorder="1" applyAlignment="1">
      <alignment horizontal="center" vertical="center" wrapText="1"/>
    </xf>
    <xf numFmtId="0" fontId="51" fillId="0" borderId="0" xfId="0" applyFont="1" applyBorder="1" applyAlignment="1">
      <alignment vertical="center" wrapText="1"/>
    </xf>
    <xf numFmtId="0" fontId="12" fillId="0" borderId="0" xfId="0" applyFont="1" applyBorder="1" applyAlignment="1">
      <alignment vertical="center" wrapText="1"/>
    </xf>
    <xf numFmtId="0" fontId="43" fillId="0" borderId="0" xfId="0" applyFont="1" applyBorder="1" applyAlignment="1">
      <alignment horizontal="center" vertical="center" wrapText="1"/>
    </xf>
    <xf numFmtId="1" fontId="51" fillId="0" borderId="0" xfId="0" applyNumberFormat="1" applyFont="1" applyBorder="1" applyAlignment="1">
      <alignment horizontal="center" vertical="center" wrapText="1"/>
    </xf>
    <xf numFmtId="0" fontId="51" fillId="0" borderId="0" xfId="0" applyFont="1" applyBorder="1" applyAlignment="1">
      <alignment horizontal="center" vertical="center" wrapText="1"/>
    </xf>
    <xf numFmtId="0" fontId="53" fillId="0" borderId="0" xfId="0" applyFont="1" applyBorder="1" applyAlignment="1"/>
    <xf numFmtId="0" fontId="13" fillId="0" borderId="0" xfId="0" applyFont="1" applyBorder="1" applyAlignment="1">
      <alignment vertical="center" wrapText="1"/>
    </xf>
    <xf numFmtId="0" fontId="51" fillId="0" borderId="0" xfId="0" applyFont="1" applyBorder="1">
      <alignment vertical="center"/>
    </xf>
    <xf numFmtId="0" fontId="62" fillId="0" borderId="0" xfId="0" applyFont="1" applyBorder="1" applyAlignment="1"/>
    <xf numFmtId="0" fontId="13" fillId="0" borderId="0" xfId="0" applyFont="1" applyBorder="1">
      <alignment vertical="center"/>
    </xf>
    <xf numFmtId="0" fontId="43" fillId="0" borderId="0" xfId="0" applyFont="1" applyBorder="1" applyAlignment="1"/>
    <xf numFmtId="0" fontId="13" fillId="0" borderId="0" xfId="0" applyFont="1" applyBorder="1" applyAlignment="1"/>
    <xf numFmtId="0" fontId="13" fillId="0" borderId="0" xfId="0" applyFont="1" applyBorder="1" applyAlignment="1">
      <alignment horizontal="left" vertical="center"/>
    </xf>
    <xf numFmtId="0" fontId="55" fillId="0" borderId="4" xfId="0" applyFont="1" applyBorder="1" applyAlignment="1">
      <alignment horizontal="center" vertical="center" wrapText="1"/>
    </xf>
    <xf numFmtId="0" fontId="52" fillId="0" borderId="26" xfId="0" applyFont="1" applyBorder="1" applyAlignment="1">
      <alignment horizontal="center" vertical="center" wrapText="1"/>
    </xf>
    <xf numFmtId="0" fontId="54" fillId="0" borderId="4" xfId="0" applyFont="1" applyBorder="1" applyAlignment="1">
      <alignment horizontal="center" vertical="center" wrapText="1"/>
    </xf>
    <xf numFmtId="49" fontId="12" fillId="0" borderId="18" xfId="0" applyNumberFormat="1" applyFont="1" applyBorder="1" applyAlignment="1">
      <alignment horizontal="center" vertical="center" wrapText="1"/>
    </xf>
    <xf numFmtId="49" fontId="12" fillId="0" borderId="19" xfId="0" applyNumberFormat="1" applyFont="1" applyBorder="1" applyAlignment="1">
      <alignment horizontal="center" vertical="center" wrapText="1"/>
    </xf>
    <xf numFmtId="49" fontId="12" fillId="0" borderId="20" xfId="0" applyNumberFormat="1" applyFont="1" applyBorder="1" applyAlignment="1">
      <alignment horizontal="center" vertical="center" wrapText="1"/>
    </xf>
    <xf numFmtId="49" fontId="12" fillId="0" borderId="36" xfId="0" applyNumberFormat="1" applyFont="1" applyBorder="1" applyAlignment="1">
      <alignment horizontal="center" vertical="center" wrapText="1"/>
    </xf>
    <xf numFmtId="49" fontId="12" fillId="0" borderId="37" xfId="0" applyNumberFormat="1" applyFont="1" applyBorder="1" applyAlignment="1">
      <alignment horizontal="center" vertical="center" wrapText="1"/>
    </xf>
    <xf numFmtId="49" fontId="12" fillId="0" borderId="38" xfId="0" applyNumberFormat="1" applyFont="1" applyBorder="1" applyAlignment="1">
      <alignment horizontal="center" vertical="center" wrapText="1"/>
    </xf>
    <xf numFmtId="0" fontId="13" fillId="0" borderId="18" xfId="0" applyFont="1" applyBorder="1" applyAlignment="1">
      <alignment horizontal="center" vertical="center" wrapText="1"/>
    </xf>
    <xf numFmtId="0" fontId="13" fillId="0" borderId="58" xfId="0" applyFont="1" applyBorder="1" applyAlignment="1">
      <alignment horizontal="center" vertical="center" wrapText="1"/>
    </xf>
    <xf numFmtId="0" fontId="51" fillId="0" borderId="28" xfId="0" applyFont="1" applyBorder="1" applyAlignment="1">
      <alignment horizontal="center" vertical="center" wrapText="1"/>
    </xf>
    <xf numFmtId="0" fontId="51" fillId="0" borderId="0" xfId="0" applyFont="1" applyAlignment="1">
      <alignment horizontal="center" vertical="center" wrapText="1"/>
    </xf>
    <xf numFmtId="0" fontId="51" fillId="0" borderId="10"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9" xfId="0" applyFont="1" applyBorder="1" applyAlignment="1">
      <alignment horizontal="center" vertical="center" wrapText="1"/>
    </xf>
    <xf numFmtId="0" fontId="54" fillId="0" borderId="9" xfId="0" applyFont="1" applyBorder="1" applyAlignment="1">
      <alignment horizontal="center" vertical="center" wrapText="1"/>
    </xf>
    <xf numFmtId="0" fontId="13" fillId="0" borderId="35" xfId="0" applyFont="1" applyBorder="1" applyAlignment="1">
      <alignment horizontal="center" vertical="center" wrapText="1"/>
    </xf>
    <xf numFmtId="0" fontId="51" fillId="0" borderId="30" xfId="0" applyFont="1" applyBorder="1" applyAlignment="1">
      <alignment horizontal="center" vertical="center" wrapText="1"/>
    </xf>
    <xf numFmtId="0" fontId="51" fillId="0" borderId="5" xfId="0" applyFont="1" applyBorder="1" applyAlignment="1">
      <alignment horizontal="center" vertical="center" wrapText="1"/>
    </xf>
    <xf numFmtId="0" fontId="51" fillId="0" borderId="9" xfId="0" applyFont="1" applyBorder="1" applyAlignment="1">
      <alignment horizontal="center" vertical="center" wrapText="1"/>
    </xf>
    <xf numFmtId="0" fontId="13" fillId="0" borderId="46" xfId="0" applyFont="1" applyBorder="1" applyAlignment="1">
      <alignment horizontal="center" vertical="center" wrapText="1"/>
    </xf>
    <xf numFmtId="0" fontId="51" fillId="0" borderId="25" xfId="0" applyFont="1" applyBorder="1" applyAlignment="1">
      <alignment horizontal="center" vertical="center" wrapText="1"/>
    </xf>
    <xf numFmtId="0" fontId="51" fillId="0" borderId="7" xfId="0" applyFont="1" applyBorder="1" applyAlignment="1">
      <alignment horizontal="center" vertical="center" wrapText="1"/>
    </xf>
    <xf numFmtId="0" fontId="13" fillId="0" borderId="33" xfId="0" applyFont="1" applyBorder="1" applyAlignment="1">
      <alignment horizontal="center" vertical="center" wrapText="1"/>
    </xf>
    <xf numFmtId="0" fontId="55" fillId="0" borderId="37" xfId="0" applyFont="1" applyBorder="1" applyAlignment="1">
      <alignment horizontal="center" vertical="center" wrapText="1"/>
    </xf>
    <xf numFmtId="0" fontId="13" fillId="0" borderId="59" xfId="0" applyFont="1" applyBorder="1" applyAlignment="1">
      <alignment horizontal="center" vertical="center" wrapText="1"/>
    </xf>
    <xf numFmtId="0" fontId="56" fillId="0" borderId="16" xfId="0" applyFont="1" applyBorder="1" applyAlignment="1">
      <alignment vertical="center" wrapText="1"/>
    </xf>
    <xf numFmtId="0" fontId="56" fillId="0" borderId="17" xfId="0" applyFont="1" applyBorder="1" applyAlignment="1">
      <alignment vertical="center" wrapText="1"/>
    </xf>
    <xf numFmtId="0" fontId="56" fillId="0" borderId="43" xfId="0" applyFont="1" applyBorder="1" applyAlignment="1">
      <alignment vertical="center" wrapText="1"/>
    </xf>
    <xf numFmtId="0" fontId="56" fillId="0" borderId="44" xfId="0" applyFont="1" applyBorder="1" applyAlignment="1">
      <alignment vertical="center" wrapText="1"/>
    </xf>
    <xf numFmtId="0" fontId="12" fillId="0" borderId="15" xfId="0" applyFont="1" applyBorder="1" applyAlignment="1">
      <alignment vertical="center" wrapText="1"/>
    </xf>
    <xf numFmtId="0" fontId="56" fillId="0" borderId="47" xfId="0" applyFont="1" applyBorder="1" applyAlignment="1">
      <alignment vertical="center" wrapText="1"/>
    </xf>
    <xf numFmtId="0" fontId="56" fillId="0" borderId="41" xfId="0" applyFont="1" applyBorder="1" applyAlignment="1">
      <alignment vertical="center" wrapText="1"/>
    </xf>
    <xf numFmtId="0" fontId="56" fillId="0" borderId="49" xfId="0" applyFont="1" applyBorder="1" applyAlignment="1">
      <alignment vertical="center" wrapText="1"/>
    </xf>
    <xf numFmtId="0" fontId="56" fillId="0" borderId="50" xfId="0" applyFont="1" applyBorder="1" applyAlignment="1">
      <alignment vertical="center" wrapText="1"/>
    </xf>
    <xf numFmtId="0" fontId="12" fillId="0" borderId="51" xfId="0" applyFont="1" applyBorder="1" applyAlignment="1">
      <alignment vertical="center" wrapText="1"/>
    </xf>
    <xf numFmtId="0" fontId="59" fillId="0" borderId="1" xfId="0" applyFont="1" applyBorder="1" applyAlignment="1">
      <alignment horizontal="center" vertical="center" wrapText="1"/>
    </xf>
    <xf numFmtId="0" fontId="59" fillId="0" borderId="2" xfId="0" applyFont="1" applyBorder="1" applyAlignment="1">
      <alignment horizontal="center" vertical="center" wrapText="1"/>
    </xf>
    <xf numFmtId="0" fontId="55" fillId="0" borderId="2" xfId="0" applyFont="1" applyBorder="1" applyAlignment="1">
      <alignment horizontal="center" vertical="center" wrapText="1"/>
    </xf>
    <xf numFmtId="0" fontId="51" fillId="0" borderId="58" xfId="0" applyFont="1" applyBorder="1" applyAlignment="1">
      <alignment horizontal="center" vertical="center" wrapText="1"/>
    </xf>
    <xf numFmtId="0" fontId="51" fillId="0" borderId="34" xfId="0" applyFont="1" applyBorder="1" applyAlignment="1">
      <alignment horizontal="center" vertical="center" wrapText="1"/>
    </xf>
    <xf numFmtId="0" fontId="51" fillId="0" borderId="35" xfId="0" applyFont="1" applyBorder="1" applyAlignment="1">
      <alignment horizontal="center" vertical="center" wrapText="1"/>
    </xf>
    <xf numFmtId="0" fontId="54" fillId="0" borderId="35"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46" xfId="0" applyFont="1" applyBorder="1" applyAlignment="1">
      <alignment horizontal="center" vertical="center" wrapText="1"/>
    </xf>
    <xf numFmtId="0" fontId="58" fillId="4" borderId="11" xfId="0" applyFont="1" applyFill="1" applyBorder="1" applyAlignment="1">
      <alignment horizontal="center" vertical="center" wrapText="1"/>
    </xf>
    <xf numFmtId="0" fontId="58" fillId="4" borderId="33" xfId="0" applyFont="1" applyFill="1" applyBorder="1" applyAlignment="1">
      <alignment horizontal="center" vertical="center" wrapText="1"/>
    </xf>
    <xf numFmtId="0" fontId="51" fillId="4" borderId="31" xfId="0" applyFont="1" applyFill="1" applyBorder="1" applyAlignment="1">
      <alignment horizontal="center" vertical="center" wrapText="1"/>
    </xf>
    <xf numFmtId="0" fontId="51" fillId="4" borderId="35" xfId="0" applyFont="1" applyFill="1" applyBorder="1" applyAlignment="1">
      <alignment horizontal="center" vertical="center" wrapText="1"/>
    </xf>
    <xf numFmtId="0" fontId="13" fillId="4" borderId="8" xfId="0" applyFont="1" applyFill="1" applyBorder="1" applyAlignment="1">
      <alignment horizontal="center" vertical="center" wrapText="1"/>
    </xf>
    <xf numFmtId="0" fontId="51" fillId="4" borderId="46"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19"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51" fillId="4" borderId="32" xfId="0" applyFont="1" applyFill="1" applyBorder="1" applyAlignment="1">
      <alignment horizontal="center" vertical="center" wrapText="1"/>
    </xf>
    <xf numFmtId="0" fontId="13" fillId="4" borderId="32" xfId="0" applyFont="1" applyFill="1" applyBorder="1" applyAlignment="1">
      <alignment horizontal="center" vertical="center" wrapText="1"/>
    </xf>
    <xf numFmtId="0" fontId="13" fillId="0" borderId="32" xfId="0" applyFont="1" applyBorder="1" applyAlignment="1">
      <alignment horizontal="center" vertical="center" wrapText="1"/>
    </xf>
    <xf numFmtId="0" fontId="51" fillId="4"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9" xfId="0" applyFont="1" applyBorder="1" applyAlignment="1">
      <alignment horizontal="center" vertical="center" wrapText="1"/>
    </xf>
    <xf numFmtId="0" fontId="51" fillId="0" borderId="1" xfId="0" applyFont="1" applyBorder="1" applyAlignment="1">
      <alignment horizontal="center" vertical="center" wrapText="1"/>
    </xf>
    <xf numFmtId="49" fontId="64" fillId="4" borderId="28" xfId="0" applyNumberFormat="1" applyFont="1" applyFill="1" applyBorder="1" applyAlignment="1">
      <alignment vertical="center" wrapText="1"/>
    </xf>
    <xf numFmtId="49" fontId="64" fillId="4" borderId="0" xfId="0" applyNumberFormat="1" applyFont="1" applyFill="1" applyBorder="1" applyAlignment="1">
      <alignment vertical="center" wrapText="1"/>
    </xf>
    <xf numFmtId="0" fontId="13" fillId="4" borderId="20" xfId="0" applyFont="1" applyFill="1" applyBorder="1" applyAlignment="1">
      <alignment horizontal="center" vertical="center" wrapText="1"/>
    </xf>
    <xf numFmtId="0" fontId="53" fillId="4" borderId="7" xfId="0" applyFont="1" applyFill="1" applyBorder="1" applyAlignment="1"/>
    <xf numFmtId="0" fontId="52" fillId="4" borderId="1" xfId="0" applyFont="1" applyFill="1" applyBorder="1" applyAlignment="1">
      <alignment vertical="center" wrapText="1"/>
    </xf>
    <xf numFmtId="0" fontId="52" fillId="4" borderId="2" xfId="0" applyFont="1" applyFill="1" applyBorder="1" applyAlignment="1">
      <alignment vertical="center" wrapText="1"/>
    </xf>
    <xf numFmtId="0" fontId="52" fillId="4" borderId="27" xfId="0" applyFont="1" applyFill="1" applyBorder="1" applyAlignment="1">
      <alignment vertical="center" wrapText="1"/>
    </xf>
    <xf numFmtId="0" fontId="54" fillId="4" borderId="3" xfId="0" applyFont="1" applyFill="1" applyBorder="1" applyAlignment="1">
      <alignment horizontal="center" vertical="center" wrapText="1"/>
    </xf>
    <xf numFmtId="0" fontId="52" fillId="4" borderId="11" xfId="0" applyFont="1" applyFill="1" applyBorder="1" applyAlignment="1">
      <alignment horizontal="center" vertical="center" wrapText="1"/>
    </xf>
    <xf numFmtId="0" fontId="13" fillId="4" borderId="61" xfId="0" applyFont="1" applyFill="1" applyBorder="1" applyAlignment="1">
      <alignment horizontal="center" vertical="center" wrapText="1"/>
    </xf>
    <xf numFmtId="0" fontId="54" fillId="4" borderId="61" xfId="0" applyFont="1" applyFill="1" applyBorder="1" applyAlignment="1">
      <alignment horizontal="center" vertical="center" wrapText="1"/>
    </xf>
    <xf numFmtId="0" fontId="10" fillId="4" borderId="30" xfId="0" applyFont="1" applyFill="1" applyBorder="1" applyAlignment="1">
      <alignment vertical="center" wrapText="1"/>
    </xf>
    <xf numFmtId="0" fontId="10" fillId="4" borderId="5" xfId="0" applyFont="1" applyFill="1" applyBorder="1" applyAlignment="1">
      <alignment vertical="center" wrapText="1"/>
    </xf>
    <xf numFmtId="0" fontId="10" fillId="4" borderId="9" xfId="0" applyFont="1" applyFill="1" applyBorder="1" applyAlignment="1">
      <alignment vertical="center" wrapText="1"/>
    </xf>
    <xf numFmtId="0" fontId="10" fillId="4" borderId="8" xfId="0" applyFont="1" applyFill="1" applyBorder="1" applyAlignment="1">
      <alignment vertical="center" wrapText="1"/>
    </xf>
    <xf numFmtId="0" fontId="10" fillId="4" borderId="46" xfId="0" applyFont="1" applyFill="1" applyBorder="1" applyAlignment="1">
      <alignment vertical="center" wrapText="1"/>
    </xf>
    <xf numFmtId="0" fontId="10" fillId="4" borderId="28" xfId="0" applyFont="1" applyFill="1" applyBorder="1" applyAlignment="1">
      <alignment vertical="center" wrapText="1"/>
    </xf>
    <xf numFmtId="0" fontId="10" fillId="4" borderId="0" xfId="0" applyFont="1" applyFill="1" applyBorder="1" applyAlignment="1">
      <alignment vertical="center" wrapText="1"/>
    </xf>
    <xf numFmtId="0" fontId="10" fillId="4" borderId="10" xfId="0" applyFont="1" applyFill="1" applyBorder="1" applyAlignment="1">
      <alignment vertical="center" wrapText="1"/>
    </xf>
    <xf numFmtId="0" fontId="10" fillId="4" borderId="6" xfId="0" applyFont="1" applyFill="1" applyBorder="1" applyAlignment="1">
      <alignment vertical="center" wrapText="1"/>
    </xf>
    <xf numFmtId="0" fontId="10" fillId="4" borderId="24" xfId="0" applyFont="1" applyFill="1" applyBorder="1" applyAlignment="1">
      <alignment vertical="center" wrapText="1"/>
    </xf>
    <xf numFmtId="0" fontId="10" fillId="4" borderId="25" xfId="0" applyFont="1" applyFill="1" applyBorder="1" applyAlignment="1">
      <alignment vertical="center" wrapText="1"/>
    </xf>
    <xf numFmtId="0" fontId="10" fillId="4" borderId="7" xfId="0" applyFont="1" applyFill="1" applyBorder="1" applyAlignment="1">
      <alignment vertical="center" wrapText="1"/>
    </xf>
    <xf numFmtId="0" fontId="10" fillId="4" borderId="12" xfId="0" applyFont="1" applyFill="1" applyBorder="1" applyAlignment="1">
      <alignment vertical="center" wrapText="1"/>
    </xf>
    <xf numFmtId="0" fontId="10" fillId="4" borderId="11" xfId="0" applyFont="1" applyFill="1" applyBorder="1" applyAlignment="1">
      <alignment vertical="center" wrapText="1"/>
    </xf>
    <xf numFmtId="0" fontId="10" fillId="4" borderId="33" xfId="0" applyFont="1" applyFill="1" applyBorder="1" applyAlignment="1">
      <alignment vertical="center" wrapText="1"/>
    </xf>
    <xf numFmtId="0" fontId="43" fillId="0" borderId="0" xfId="0" applyFont="1" applyBorder="1" applyAlignment="1">
      <alignment horizontal="center" vertical="center"/>
    </xf>
    <xf numFmtId="0" fontId="43" fillId="0" borderId="7" xfId="0" applyFont="1" applyBorder="1" applyAlignment="1">
      <alignment horizontal="center" vertical="center"/>
    </xf>
    <xf numFmtId="0" fontId="67" fillId="4" borderId="32" xfId="0" applyFont="1" applyFill="1" applyBorder="1" applyAlignment="1">
      <alignment horizontal="center" vertical="center" wrapText="1"/>
    </xf>
    <xf numFmtId="0" fontId="10" fillId="4" borderId="28"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51" fillId="4" borderId="32"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51" fillId="4" borderId="31" xfId="0" applyFont="1" applyFill="1" applyBorder="1" applyAlignment="1">
      <alignment horizontal="center" vertical="center" wrapText="1"/>
    </xf>
    <xf numFmtId="0" fontId="51" fillId="4" borderId="12" xfId="0" applyFont="1" applyFill="1" applyBorder="1" applyAlignment="1">
      <alignment horizontal="center" vertical="center" wrapText="1"/>
    </xf>
    <xf numFmtId="0" fontId="13" fillId="4" borderId="32" xfId="0" applyFont="1" applyFill="1" applyBorder="1" applyAlignment="1">
      <alignment horizontal="center" vertical="center" wrapText="1"/>
    </xf>
    <xf numFmtId="0" fontId="51" fillId="4" borderId="1" xfId="0" applyFont="1" applyFill="1" applyBorder="1" applyAlignment="1">
      <alignment horizontal="center" vertical="center" wrapText="1"/>
    </xf>
    <xf numFmtId="0" fontId="51" fillId="4" borderId="6" xfId="0" applyFont="1" applyFill="1" applyBorder="1" applyAlignment="1">
      <alignment horizontal="center" vertical="center" wrapText="1"/>
    </xf>
    <xf numFmtId="0" fontId="51" fillId="4" borderId="28" xfId="0" applyFont="1" applyFill="1" applyBorder="1" applyAlignment="1">
      <alignment horizontal="center" vertical="center" wrapText="1"/>
    </xf>
    <xf numFmtId="0" fontId="13" fillId="4" borderId="19" xfId="0" applyFont="1" applyFill="1" applyBorder="1" applyAlignment="1">
      <alignment horizontal="center" vertical="center" wrapText="1"/>
    </xf>
    <xf numFmtId="0" fontId="13" fillId="4" borderId="8"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2" fillId="3" borderId="35" xfId="0" applyFont="1" applyFill="1" applyBorder="1" applyAlignment="1">
      <alignment horizontal="center" vertical="center" wrapText="1"/>
    </xf>
    <xf numFmtId="0" fontId="12" fillId="3" borderId="23" xfId="0" applyFont="1" applyFill="1" applyBorder="1" applyAlignment="1">
      <alignment horizontal="center" vertical="center" wrapText="1"/>
    </xf>
    <xf numFmtId="0" fontId="12" fillId="3" borderId="32" xfId="0" applyFont="1" applyFill="1" applyBorder="1" applyAlignment="1">
      <alignment horizontal="center" vertical="center" wrapText="1"/>
    </xf>
    <xf numFmtId="0" fontId="43" fillId="3" borderId="46" xfId="0" applyFont="1" applyFill="1" applyBorder="1" applyAlignment="1">
      <alignment horizontal="center" vertical="center" wrapText="1"/>
    </xf>
    <xf numFmtId="0" fontId="43" fillId="3" borderId="24" xfId="0" applyFont="1" applyFill="1" applyBorder="1" applyAlignment="1">
      <alignment horizontal="center" vertical="center" wrapText="1"/>
    </xf>
    <xf numFmtId="0" fontId="43" fillId="3" borderId="33" xfId="0" applyFont="1" applyFill="1" applyBorder="1" applyAlignment="1">
      <alignment horizontal="center" vertical="center" wrapText="1"/>
    </xf>
    <xf numFmtId="0" fontId="51" fillId="3" borderId="0" xfId="0" applyFont="1" applyFill="1" applyBorder="1" applyAlignment="1">
      <alignment horizontal="center" vertical="center" wrapText="1"/>
    </xf>
    <xf numFmtId="0" fontId="51" fillId="3" borderId="17" xfId="0" applyFont="1" applyFill="1" applyBorder="1" applyAlignment="1">
      <alignment horizontal="center" vertical="center" wrapText="1"/>
    </xf>
    <xf numFmtId="0" fontId="51" fillId="3" borderId="16"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12" fillId="3" borderId="22" xfId="0" applyFont="1" applyFill="1" applyBorder="1" applyAlignment="1">
      <alignment horizontal="center" vertical="center" wrapText="1"/>
    </xf>
    <xf numFmtId="0" fontId="12" fillId="3" borderId="31" xfId="0" applyFont="1" applyFill="1" applyBorder="1" applyAlignment="1">
      <alignment horizontal="center" vertical="center" wrapText="1"/>
    </xf>
    <xf numFmtId="0" fontId="51" fillId="3" borderId="43"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12" fillId="3" borderId="19"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45" fillId="3" borderId="0" xfId="0" applyFont="1" applyFill="1" applyAlignment="1"/>
    <xf numFmtId="0" fontId="53" fillId="3" borderId="0" xfId="0" applyFont="1" applyFill="1" applyAlignment="1"/>
    <xf numFmtId="0" fontId="12" fillId="3" borderId="36" xfId="0" applyFont="1" applyFill="1" applyBorder="1" applyAlignment="1">
      <alignment horizontal="center" vertical="center" wrapText="1"/>
    </xf>
    <xf numFmtId="0" fontId="12" fillId="3" borderId="37" xfId="0" applyFont="1" applyFill="1" applyBorder="1" applyAlignment="1">
      <alignment horizontal="center" vertical="center" wrapText="1"/>
    </xf>
    <xf numFmtId="0" fontId="12" fillId="3" borderId="38" xfId="0" applyFont="1" applyFill="1" applyBorder="1" applyAlignment="1">
      <alignment horizontal="center" vertical="center" wrapText="1"/>
    </xf>
    <xf numFmtId="0" fontId="21" fillId="3" borderId="36" xfId="0" applyFont="1" applyFill="1" applyBorder="1" applyAlignment="1">
      <alignment horizontal="center" vertical="center" wrapText="1"/>
    </xf>
    <xf numFmtId="0" fontId="21" fillId="3" borderId="37" xfId="0" applyFont="1" applyFill="1" applyBorder="1" applyAlignment="1">
      <alignment horizontal="center" vertical="center"/>
    </xf>
    <xf numFmtId="0" fontId="21" fillId="3" borderId="38" xfId="0" applyFont="1" applyFill="1" applyBorder="1" applyAlignment="1">
      <alignment horizontal="center" vertical="center"/>
    </xf>
    <xf numFmtId="0" fontId="43" fillId="3" borderId="4" xfId="0" applyFont="1" applyFill="1" applyBorder="1" applyAlignment="1">
      <alignment horizontal="center" vertical="center" wrapText="1"/>
    </xf>
    <xf numFmtId="0" fontId="43" fillId="3" borderId="1" xfId="0" applyFont="1" applyFill="1" applyBorder="1" applyAlignment="1">
      <alignment horizontal="center" vertical="center" wrapText="1"/>
    </xf>
    <xf numFmtId="0" fontId="43" fillId="3" borderId="27" xfId="0" applyFont="1" applyFill="1" applyBorder="1" applyAlignment="1">
      <alignment horizontal="center" vertical="center" wrapText="1"/>
    </xf>
    <xf numFmtId="165" fontId="43" fillId="3" borderId="4" xfId="0" applyNumberFormat="1" applyFont="1" applyFill="1" applyBorder="1" applyAlignment="1">
      <alignment horizontal="center" vertical="center" wrapText="1"/>
    </xf>
    <xf numFmtId="165" fontId="43" fillId="3" borderId="1" xfId="0" applyNumberFormat="1" applyFont="1" applyFill="1" applyBorder="1" applyAlignment="1">
      <alignment horizontal="center" vertical="center" wrapText="1"/>
    </xf>
    <xf numFmtId="165" fontId="43" fillId="3" borderId="27" xfId="0" applyNumberFormat="1" applyFont="1" applyFill="1" applyBorder="1" applyAlignment="1">
      <alignment horizontal="center" vertical="center" wrapText="1"/>
    </xf>
    <xf numFmtId="0" fontId="21" fillId="3" borderId="61" xfId="0" applyFont="1" applyFill="1" applyBorder="1" applyAlignment="1">
      <alignment horizontal="center" vertical="center"/>
    </xf>
    <xf numFmtId="0" fontId="51" fillId="3" borderId="15" xfId="0" applyFont="1" applyFill="1" applyBorder="1" applyAlignment="1">
      <alignment vertical="center" wrapText="1"/>
    </xf>
    <xf numFmtId="0" fontId="51" fillId="3" borderId="47" xfId="0" applyFont="1" applyFill="1" applyBorder="1" applyAlignment="1">
      <alignment horizontal="center" vertical="center" wrapText="1"/>
    </xf>
    <xf numFmtId="0" fontId="51" fillId="3" borderId="41" xfId="0" applyFont="1" applyFill="1" applyBorder="1" applyAlignment="1">
      <alignment horizontal="center" vertical="center" wrapText="1"/>
    </xf>
    <xf numFmtId="0" fontId="51" fillId="3" borderId="49" xfId="0" applyFont="1" applyFill="1" applyBorder="1" applyAlignment="1">
      <alignment horizontal="center" vertical="center" wrapText="1"/>
    </xf>
    <xf numFmtId="0" fontId="51" fillId="3" borderId="51" xfId="0" applyFont="1" applyFill="1" applyBorder="1" applyAlignment="1">
      <alignment vertical="center" wrapText="1"/>
    </xf>
    <xf numFmtId="0" fontId="12" fillId="3" borderId="52" xfId="0" applyFont="1" applyFill="1" applyBorder="1" applyAlignment="1">
      <alignment horizontal="center" vertical="center" wrapText="1"/>
    </xf>
    <xf numFmtId="0" fontId="56" fillId="3" borderId="16" xfId="0" applyFont="1" applyFill="1" applyBorder="1" applyAlignment="1">
      <alignment vertical="center" wrapText="1"/>
    </xf>
    <xf numFmtId="0" fontId="56" fillId="3" borderId="17" xfId="0" applyFont="1" applyFill="1" applyBorder="1" applyAlignment="1">
      <alignment vertical="center" wrapText="1"/>
    </xf>
    <xf numFmtId="0" fontId="56" fillId="3" borderId="43" xfId="0" applyFont="1" applyFill="1" applyBorder="1" applyAlignment="1">
      <alignment vertical="center" wrapText="1"/>
    </xf>
    <xf numFmtId="0" fontId="56" fillId="3" borderId="44" xfId="0" applyFont="1" applyFill="1" applyBorder="1" applyAlignment="1">
      <alignment vertical="center" wrapText="1"/>
    </xf>
    <xf numFmtId="0" fontId="12" fillId="3" borderId="15" xfId="0" applyFont="1" applyFill="1" applyBorder="1" applyAlignment="1">
      <alignment vertical="center" wrapText="1"/>
    </xf>
    <xf numFmtId="0" fontId="56" fillId="3" borderId="47" xfId="0" applyFont="1" applyFill="1" applyBorder="1" applyAlignment="1">
      <alignment vertical="center" wrapText="1"/>
    </xf>
    <xf numFmtId="0" fontId="56" fillId="3" borderId="41" xfId="0" applyFont="1" applyFill="1" applyBorder="1" applyAlignment="1">
      <alignment vertical="center" wrapText="1"/>
    </xf>
    <xf numFmtId="0" fontId="56" fillId="3" borderId="49" xfId="0" applyFont="1" applyFill="1" applyBorder="1" applyAlignment="1">
      <alignment vertical="center" wrapText="1"/>
    </xf>
    <xf numFmtId="0" fontId="56" fillId="3" borderId="50" xfId="0" applyFont="1" applyFill="1" applyBorder="1" applyAlignment="1">
      <alignment vertical="center" wrapText="1"/>
    </xf>
    <xf numFmtId="0" fontId="12" fillId="3" borderId="51" xfId="0" applyFont="1" applyFill="1" applyBorder="1" applyAlignment="1">
      <alignment vertical="center" wrapText="1"/>
    </xf>
    <xf numFmtId="0" fontId="51" fillId="3" borderId="16" xfId="0" applyFont="1" applyFill="1" applyBorder="1" applyAlignment="1">
      <alignment vertical="center" wrapText="1"/>
    </xf>
    <xf numFmtId="0" fontId="51" fillId="3" borderId="17" xfId="0" applyFont="1" applyFill="1" applyBorder="1" applyAlignment="1">
      <alignment vertical="center" wrapText="1"/>
    </xf>
    <xf numFmtId="0" fontId="51" fillId="3" borderId="43" xfId="0" applyFont="1" applyFill="1" applyBorder="1" applyAlignment="1">
      <alignment vertical="center" wrapText="1"/>
    </xf>
    <xf numFmtId="0" fontId="51" fillId="3" borderId="44" xfId="0" applyFont="1" applyFill="1" applyBorder="1" applyAlignment="1">
      <alignment vertical="center" wrapText="1"/>
    </xf>
    <xf numFmtId="0" fontId="43" fillId="3" borderId="15" xfId="0" applyFont="1" applyFill="1" applyBorder="1" applyAlignment="1">
      <alignment vertical="center" wrapText="1"/>
    </xf>
    <xf numFmtId="0" fontId="43" fillId="3" borderId="18" xfId="0" applyFont="1" applyFill="1" applyBorder="1" applyAlignment="1">
      <alignment horizontal="center" vertical="center" wrapText="1"/>
    </xf>
    <xf numFmtId="0" fontId="51" fillId="3" borderId="47" xfId="0" applyFont="1" applyFill="1" applyBorder="1" applyAlignment="1">
      <alignment vertical="center" wrapText="1"/>
    </xf>
    <xf numFmtId="0" fontId="51" fillId="3" borderId="41" xfId="0" applyFont="1" applyFill="1" applyBorder="1" applyAlignment="1">
      <alignment vertical="center" wrapText="1"/>
    </xf>
    <xf numFmtId="0" fontId="51" fillId="3" borderId="49" xfId="0" applyFont="1" applyFill="1" applyBorder="1" applyAlignment="1">
      <alignment vertical="center" wrapText="1"/>
    </xf>
    <xf numFmtId="0" fontId="51" fillId="3" borderId="50" xfId="0" applyFont="1" applyFill="1" applyBorder="1" applyAlignment="1">
      <alignment vertical="center" wrapText="1"/>
    </xf>
    <xf numFmtId="0" fontId="43" fillId="3" borderId="51" xfId="0" applyFont="1" applyFill="1" applyBorder="1" applyAlignment="1">
      <alignment vertical="center" wrapText="1"/>
    </xf>
    <xf numFmtId="0" fontId="43" fillId="3" borderId="36" xfId="0" applyFont="1" applyFill="1" applyBorder="1" applyAlignment="1">
      <alignment horizontal="center" vertical="center" wrapText="1"/>
    </xf>
    <xf numFmtId="1" fontId="43" fillId="3" borderId="18" xfId="0" applyNumberFormat="1" applyFont="1" applyFill="1" applyBorder="1" applyAlignment="1">
      <alignment horizontal="center" vertical="center" wrapText="1"/>
    </xf>
    <xf numFmtId="1" fontId="43" fillId="3" borderId="19" xfId="0" applyNumberFormat="1" applyFont="1" applyFill="1" applyBorder="1" applyAlignment="1">
      <alignment horizontal="center" vertical="center" wrapText="1"/>
    </xf>
    <xf numFmtId="1" fontId="43" fillId="3" borderId="20" xfId="0" applyNumberFormat="1" applyFont="1" applyFill="1" applyBorder="1" applyAlignment="1">
      <alignment horizontal="center" vertical="center" wrapText="1"/>
    </xf>
    <xf numFmtId="1" fontId="43" fillId="3" borderId="36" xfId="0" applyNumberFormat="1" applyFont="1" applyFill="1" applyBorder="1" applyAlignment="1">
      <alignment horizontal="center" vertical="center" wrapText="1"/>
    </xf>
    <xf numFmtId="1" fontId="43" fillId="3" borderId="37" xfId="0" applyNumberFormat="1" applyFont="1" applyFill="1" applyBorder="1" applyAlignment="1">
      <alignment horizontal="center" vertical="center" wrapText="1"/>
    </xf>
    <xf numFmtId="1" fontId="43" fillId="3" borderId="38" xfId="0" applyNumberFormat="1" applyFont="1" applyFill="1" applyBorder="1" applyAlignment="1">
      <alignment horizontal="center" vertical="center" wrapText="1"/>
    </xf>
    <xf numFmtId="1" fontId="12" fillId="3" borderId="18" xfId="0" applyNumberFormat="1" applyFont="1" applyFill="1" applyBorder="1" applyAlignment="1">
      <alignment horizontal="center" vertical="center" wrapText="1"/>
    </xf>
    <xf numFmtId="1" fontId="12" fillId="3" borderId="19" xfId="0" applyNumberFormat="1" applyFont="1" applyFill="1" applyBorder="1" applyAlignment="1">
      <alignment horizontal="center" vertical="center" wrapText="1"/>
    </xf>
    <xf numFmtId="1" fontId="12" fillId="3" borderId="20" xfId="0" applyNumberFormat="1" applyFont="1" applyFill="1" applyBorder="1" applyAlignment="1">
      <alignment horizontal="center" vertical="center" wrapText="1"/>
    </xf>
    <xf numFmtId="1" fontId="12" fillId="3" borderId="36" xfId="0" applyNumberFormat="1" applyFont="1" applyFill="1" applyBorder="1" applyAlignment="1">
      <alignment horizontal="center" vertical="center" wrapText="1"/>
    </xf>
    <xf numFmtId="1" fontId="12" fillId="3" borderId="37" xfId="0" applyNumberFormat="1" applyFont="1" applyFill="1" applyBorder="1" applyAlignment="1">
      <alignment horizontal="center" vertical="center" wrapText="1"/>
    </xf>
    <xf numFmtId="1" fontId="12" fillId="3" borderId="38" xfId="0" applyNumberFormat="1" applyFont="1" applyFill="1" applyBorder="1" applyAlignment="1">
      <alignment horizontal="center" vertical="center" wrapText="1"/>
    </xf>
    <xf numFmtId="0" fontId="12" fillId="3" borderId="16" xfId="0" applyFont="1" applyFill="1" applyBorder="1" applyAlignment="1">
      <alignment vertical="center" wrapText="1"/>
    </xf>
    <xf numFmtId="0" fontId="12" fillId="3" borderId="17" xfId="0" applyFont="1" applyFill="1" applyBorder="1" applyAlignment="1">
      <alignment vertical="center" wrapText="1"/>
    </xf>
    <xf numFmtId="0" fontId="12" fillId="3" borderId="43" xfId="0" applyFont="1" applyFill="1" applyBorder="1" applyAlignment="1">
      <alignment vertical="center" wrapText="1"/>
    </xf>
    <xf numFmtId="0" fontId="12" fillId="3" borderId="44" xfId="0" applyFont="1" applyFill="1" applyBorder="1" applyAlignment="1">
      <alignment vertical="center" wrapText="1"/>
    </xf>
    <xf numFmtId="0" fontId="12" fillId="3" borderId="47" xfId="0" applyFont="1" applyFill="1" applyBorder="1" applyAlignment="1">
      <alignment vertical="center" wrapText="1"/>
    </xf>
    <xf numFmtId="0" fontId="12" fillId="3" borderId="41" xfId="0" applyFont="1" applyFill="1" applyBorder="1" applyAlignment="1">
      <alignment vertical="center" wrapText="1"/>
    </xf>
    <xf numFmtId="0" fontId="12" fillId="3" borderId="49" xfId="0" applyFont="1" applyFill="1" applyBorder="1" applyAlignment="1">
      <alignment vertical="center" wrapText="1"/>
    </xf>
    <xf numFmtId="0" fontId="12" fillId="3" borderId="50" xfId="0" applyFont="1" applyFill="1" applyBorder="1" applyAlignment="1">
      <alignment vertical="center" wrapText="1"/>
    </xf>
    <xf numFmtId="0" fontId="12" fillId="4" borderId="54" xfId="0" applyFont="1" applyFill="1" applyBorder="1" applyAlignment="1">
      <alignment vertical="center" wrapText="1"/>
    </xf>
    <xf numFmtId="1" fontId="51" fillId="4" borderId="31" xfId="0" applyNumberFormat="1" applyFont="1" applyFill="1" applyBorder="1" applyAlignment="1">
      <alignment horizontal="center" vertical="center" wrapText="1"/>
    </xf>
    <xf numFmtId="1" fontId="51" fillId="4" borderId="33" xfId="0" applyNumberFormat="1" applyFont="1" applyFill="1" applyBorder="1" applyAlignment="1">
      <alignment horizontal="center" vertical="center" wrapText="1"/>
    </xf>
    <xf numFmtId="0" fontId="53" fillId="4" borderId="33" xfId="0" applyFont="1" applyFill="1" applyBorder="1" applyAlignment="1"/>
    <xf numFmtId="0" fontId="12" fillId="4" borderId="3" xfId="0" applyFont="1" applyFill="1" applyBorder="1" applyAlignment="1">
      <alignment vertical="center" wrapText="1"/>
    </xf>
    <xf numFmtId="0" fontId="53" fillId="4" borderId="27" xfId="0" applyFont="1" applyFill="1" applyBorder="1" applyAlignment="1"/>
    <xf numFmtId="0" fontId="12" fillId="4" borderId="66" xfId="0" applyFont="1" applyFill="1" applyBorder="1" applyAlignment="1">
      <alignment vertical="center" wrapText="1"/>
    </xf>
    <xf numFmtId="0" fontId="51" fillId="4" borderId="36" xfId="0" applyFont="1" applyFill="1" applyBorder="1" applyAlignment="1">
      <alignment horizontal="center" vertical="center" wrapText="1"/>
    </xf>
    <xf numFmtId="0" fontId="51" fillId="4" borderId="37" xfId="0" applyFont="1" applyFill="1" applyBorder="1" applyAlignment="1">
      <alignment horizontal="center" vertical="center" wrapText="1"/>
    </xf>
    <xf numFmtId="0" fontId="51" fillId="4" borderId="38" xfId="0" applyFont="1" applyFill="1" applyBorder="1" applyAlignment="1">
      <alignment horizontal="center" vertical="center" wrapText="1"/>
    </xf>
    <xf numFmtId="0" fontId="51" fillId="4" borderId="61" xfId="0" applyFont="1" applyFill="1" applyBorder="1" applyAlignment="1">
      <alignment horizontal="center" vertical="center" wrapText="1"/>
    </xf>
    <xf numFmtId="0" fontId="53" fillId="4" borderId="38" xfId="0" applyFont="1" applyFill="1" applyBorder="1" applyAlignment="1"/>
    <xf numFmtId="0" fontId="51" fillId="4" borderId="0" xfId="0" applyFont="1" applyFill="1">
      <alignment vertical="center"/>
    </xf>
    <xf numFmtId="0" fontId="43" fillId="4" borderId="0" xfId="0" applyFont="1" applyFill="1" applyAlignment="1">
      <alignment horizontal="center" vertical="center" wrapText="1"/>
    </xf>
    <xf numFmtId="0" fontId="13" fillId="4" borderId="0" xfId="0" applyFont="1" applyFill="1">
      <alignment vertical="center"/>
    </xf>
    <xf numFmtId="0" fontId="43" fillId="4" borderId="0" xfId="0" applyFont="1" applyFill="1" applyAlignment="1"/>
    <xf numFmtId="0" fontId="13" fillId="4" borderId="0" xfId="0" applyFont="1" applyFill="1" applyAlignment="1"/>
    <xf numFmtId="0" fontId="13" fillId="4" borderId="0" xfId="0" applyFont="1" applyFill="1" applyAlignment="1">
      <alignment horizontal="left" vertical="center"/>
    </xf>
    <xf numFmtId="0" fontId="13" fillId="4" borderId="0" xfId="0" applyFont="1" applyFill="1" applyAlignment="1">
      <alignment horizontal="right" vertical="center"/>
    </xf>
    <xf numFmtId="0" fontId="43" fillId="4" borderId="0" xfId="0" applyFont="1" applyFill="1" applyAlignment="1">
      <alignment horizontal="center"/>
    </xf>
    <xf numFmtId="0" fontId="13" fillId="4" borderId="0" xfId="0" applyFont="1" applyFill="1" applyAlignment="1">
      <alignment horizontal="center"/>
    </xf>
    <xf numFmtId="0" fontId="16" fillId="4" borderId="19" xfId="0" applyFont="1" applyFill="1" applyBorder="1" applyAlignment="1">
      <alignment horizontal="center" vertical="center" wrapText="1"/>
    </xf>
    <xf numFmtId="0" fontId="24" fillId="4" borderId="19" xfId="0" applyFont="1" applyFill="1" applyBorder="1" applyAlignment="1">
      <alignment horizontal="center" vertical="center" wrapText="1"/>
    </xf>
    <xf numFmtId="0" fontId="24" fillId="4" borderId="58"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24" fillId="4" borderId="26" xfId="0" applyFont="1" applyFill="1" applyBorder="1" applyAlignment="1">
      <alignment horizontal="center" vertical="center" wrapText="1"/>
    </xf>
    <xf numFmtId="0" fontId="24" fillId="4" borderId="2" xfId="0" applyFont="1" applyFill="1" applyBorder="1" applyAlignment="1">
      <alignment horizontal="center" vertical="center" wrapText="1"/>
    </xf>
    <xf numFmtId="0" fontId="38" fillId="4" borderId="4" xfId="0" applyFont="1" applyFill="1" applyBorder="1" applyAlignment="1">
      <alignment horizontal="center" vertical="center" wrapText="1"/>
    </xf>
    <xf numFmtId="0" fontId="38" fillId="4" borderId="1" xfId="0" applyFont="1" applyFill="1" applyBorder="1" applyAlignment="1">
      <alignment horizontal="center" vertical="center" wrapText="1"/>
    </xf>
    <xf numFmtId="0" fontId="36" fillId="4" borderId="1"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28" fillId="4" borderId="26"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27" xfId="0" applyFont="1" applyFill="1" applyBorder="1" applyAlignment="1">
      <alignment horizontal="center" vertical="center" wrapText="1"/>
    </xf>
    <xf numFmtId="0" fontId="10" fillId="4" borderId="26" xfId="0" applyFont="1" applyFill="1" applyBorder="1" applyAlignment="1">
      <alignment horizontal="center" vertical="center" wrapText="1"/>
    </xf>
    <xf numFmtId="0" fontId="25" fillId="4" borderId="2" xfId="0" applyFont="1" applyFill="1" applyBorder="1" applyAlignment="1">
      <alignment horizontal="center" vertical="center" wrapText="1"/>
    </xf>
    <xf numFmtId="0" fontId="28" fillId="4" borderId="1" xfId="0" applyFont="1" applyFill="1" applyBorder="1" applyAlignment="1">
      <alignment horizontal="center" vertical="center" wrapText="1"/>
    </xf>
    <xf numFmtId="0" fontId="28" fillId="4" borderId="27" xfId="0" applyFont="1" applyFill="1" applyBorder="1" applyAlignment="1">
      <alignment horizontal="center" vertical="center" wrapText="1"/>
    </xf>
    <xf numFmtId="0" fontId="28" fillId="4" borderId="31" xfId="0" applyFont="1" applyFill="1" applyBorder="1" applyAlignment="1">
      <alignment horizontal="center" vertical="center" wrapText="1"/>
    </xf>
    <xf numFmtId="0" fontId="10" fillId="4" borderId="32" xfId="0" applyFont="1" applyFill="1" applyBorder="1" applyAlignment="1">
      <alignment horizontal="center" vertical="center" wrapText="1"/>
    </xf>
    <xf numFmtId="0" fontId="28" fillId="4" borderId="32" xfId="0" applyFont="1" applyFill="1" applyBorder="1" applyAlignment="1">
      <alignment horizontal="center" vertical="center" wrapText="1"/>
    </xf>
    <xf numFmtId="0" fontId="28" fillId="4" borderId="56"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25" fillId="4" borderId="32" xfId="0" applyFont="1" applyFill="1" applyBorder="1" applyAlignment="1">
      <alignment horizontal="center" vertical="center" wrapText="1"/>
    </xf>
    <xf numFmtId="0" fontId="10" fillId="4" borderId="56" xfId="0" applyFont="1" applyFill="1" applyBorder="1" applyAlignment="1">
      <alignment horizontal="center" vertical="center" wrapText="1"/>
    </xf>
    <xf numFmtId="0" fontId="28" fillId="4" borderId="57" xfId="0" applyFont="1" applyFill="1" applyBorder="1" applyAlignment="1">
      <alignment horizontal="center" vertical="center" wrapText="1"/>
    </xf>
    <xf numFmtId="0" fontId="12" fillId="3" borderId="61" xfId="0" applyFont="1" applyFill="1" applyBorder="1" applyAlignment="1">
      <alignment horizontal="center" vertical="center"/>
    </xf>
    <xf numFmtId="0" fontId="12" fillId="3" borderId="37" xfId="0" applyFont="1" applyFill="1" applyBorder="1" applyAlignment="1">
      <alignment horizontal="center" vertical="center"/>
    </xf>
    <xf numFmtId="0" fontId="12" fillId="3" borderId="38" xfId="0" applyFont="1" applyFill="1" applyBorder="1" applyAlignment="1">
      <alignment horizontal="center" vertical="center"/>
    </xf>
    <xf numFmtId="0" fontId="53" fillId="3" borderId="0" xfId="0" applyFont="1" applyFill="1" applyBorder="1" applyAlignment="1"/>
    <xf numFmtId="0" fontId="13" fillId="3" borderId="0" xfId="0" applyFont="1" applyFill="1" applyBorder="1" applyAlignment="1">
      <alignment vertical="center" wrapText="1"/>
    </xf>
    <xf numFmtId="0" fontId="62" fillId="3" borderId="0" xfId="0" applyFont="1" applyFill="1" applyBorder="1" applyAlignment="1"/>
    <xf numFmtId="0" fontId="43" fillId="3" borderId="0" xfId="0" applyFont="1" applyFill="1" applyBorder="1" applyAlignment="1"/>
    <xf numFmtId="0" fontId="12" fillId="3" borderId="0" xfId="0" applyFont="1" applyFill="1" applyBorder="1" applyAlignment="1">
      <alignment vertical="center" wrapText="1"/>
    </xf>
    <xf numFmtId="0" fontId="43" fillId="3" borderId="0" xfId="0" applyFont="1" applyFill="1" applyBorder="1" applyAlignment="1">
      <alignment horizontal="center"/>
    </xf>
    <xf numFmtId="1" fontId="51" fillId="4" borderId="18" xfId="0" applyNumberFormat="1" applyFont="1" applyFill="1" applyBorder="1" applyAlignment="1">
      <alignment horizontal="center" vertical="center" wrapText="1"/>
    </xf>
    <xf numFmtId="1" fontId="51" fillId="4" borderId="19" xfId="0" applyNumberFormat="1" applyFont="1" applyFill="1" applyBorder="1" applyAlignment="1">
      <alignment horizontal="center" vertical="center" wrapText="1"/>
    </xf>
    <xf numFmtId="1" fontId="51" fillId="4" borderId="20" xfId="0" applyNumberFormat="1" applyFont="1" applyFill="1" applyBorder="1" applyAlignment="1">
      <alignment horizontal="center" vertical="center" wrapText="1"/>
    </xf>
    <xf numFmtId="0" fontId="13" fillId="4" borderId="0" xfId="0" applyFont="1" applyFill="1" applyAlignment="1">
      <alignment vertical="center" wrapText="1"/>
    </xf>
    <xf numFmtId="0" fontId="43" fillId="4" borderId="0" xfId="0" applyFont="1" applyFill="1" applyAlignment="1">
      <alignment vertical="center" wrapText="1"/>
    </xf>
    <xf numFmtId="0" fontId="30" fillId="3" borderId="0" xfId="0" applyFont="1" applyFill="1" applyAlignment="1"/>
    <xf numFmtId="0" fontId="56" fillId="3" borderId="16" xfId="0" applyFont="1" applyFill="1" applyBorder="1" applyAlignment="1">
      <alignment horizontal="center" vertical="center" wrapText="1"/>
    </xf>
    <xf numFmtId="0" fontId="56" fillId="3" borderId="17" xfId="0" applyFont="1" applyFill="1" applyBorder="1" applyAlignment="1">
      <alignment horizontal="center" vertical="center" wrapText="1"/>
    </xf>
    <xf numFmtId="0" fontId="56" fillId="3" borderId="43" xfId="0" applyFont="1" applyFill="1" applyBorder="1" applyAlignment="1">
      <alignment horizontal="center" vertical="center" wrapText="1"/>
    </xf>
    <xf numFmtId="0" fontId="43" fillId="3" borderId="19" xfId="0" applyFont="1" applyFill="1" applyBorder="1" applyAlignment="1">
      <alignment horizontal="center" vertical="center" wrapText="1"/>
    </xf>
    <xf numFmtId="0" fontId="43" fillId="3" borderId="20" xfId="0" applyFont="1" applyFill="1" applyBorder="1" applyAlignment="1">
      <alignment horizontal="center" vertical="center" wrapText="1"/>
    </xf>
    <xf numFmtId="0" fontId="27" fillId="3" borderId="0" xfId="0" applyFont="1" applyFill="1" applyAlignment="1"/>
    <xf numFmtId="0" fontId="30" fillId="3" borderId="0" xfId="0" applyFont="1" applyFill="1" applyBorder="1" applyAlignment="1"/>
    <xf numFmtId="0" fontId="56" fillId="3" borderId="47" xfId="0" applyFont="1" applyFill="1" applyBorder="1" applyAlignment="1">
      <alignment horizontal="center" vertical="center" wrapText="1"/>
    </xf>
    <xf numFmtId="0" fontId="56" fillId="3" borderId="41" xfId="0" applyFont="1" applyFill="1" applyBorder="1" applyAlignment="1">
      <alignment horizontal="center" vertical="center" wrapText="1"/>
    </xf>
    <xf numFmtId="0" fontId="56" fillId="3" borderId="49" xfId="0" applyFont="1" applyFill="1" applyBorder="1" applyAlignment="1">
      <alignment horizontal="center" vertical="center" wrapText="1"/>
    </xf>
    <xf numFmtId="0" fontId="43" fillId="3" borderId="37" xfId="0" applyFont="1" applyFill="1" applyBorder="1" applyAlignment="1">
      <alignment horizontal="center" vertical="center" wrapText="1"/>
    </xf>
    <xf numFmtId="0" fontId="43" fillId="3" borderId="38" xfId="0" applyFont="1" applyFill="1" applyBorder="1" applyAlignment="1">
      <alignment horizontal="center" vertical="center" wrapText="1"/>
    </xf>
    <xf numFmtId="0" fontId="27" fillId="3" borderId="0" xfId="0" applyFont="1" applyFill="1" applyBorder="1" applyAlignment="1"/>
    <xf numFmtId="0" fontId="56" fillId="3" borderId="44" xfId="0" applyFont="1" applyFill="1" applyBorder="1" applyAlignment="1">
      <alignment horizontal="center" vertical="center" wrapText="1"/>
    </xf>
    <xf numFmtId="0" fontId="56" fillId="3" borderId="15" xfId="0" applyFont="1" applyFill="1" applyBorder="1" applyAlignment="1">
      <alignment horizontal="center" vertical="center" wrapText="1"/>
    </xf>
    <xf numFmtId="0" fontId="29" fillId="3" borderId="0" xfId="0" applyFont="1" applyFill="1" applyAlignment="1"/>
    <xf numFmtId="0" fontId="56" fillId="3" borderId="50" xfId="0" applyFont="1" applyFill="1" applyBorder="1" applyAlignment="1">
      <alignment horizontal="center" vertical="center" wrapText="1"/>
    </xf>
    <xf numFmtId="0" fontId="56" fillId="3" borderId="51" xfId="0" applyFont="1" applyFill="1" applyBorder="1" applyAlignment="1">
      <alignment horizontal="center" vertical="center" wrapText="1"/>
    </xf>
    <xf numFmtId="0" fontId="31" fillId="3" borderId="0" xfId="0" applyFont="1" applyFill="1" applyBorder="1" applyAlignment="1"/>
    <xf numFmtId="0" fontId="29" fillId="3" borderId="0" xfId="0" applyFont="1" applyFill="1" applyBorder="1" applyAlignment="1"/>
    <xf numFmtId="0" fontId="43" fillId="3" borderId="0" xfId="0" applyFont="1" applyFill="1" applyBorder="1" applyAlignment="1">
      <alignment vertical="center" wrapText="1"/>
    </xf>
    <xf numFmtId="0" fontId="43" fillId="3" borderId="0" xfId="0" applyFont="1" applyFill="1" applyBorder="1" applyAlignment="1">
      <alignment horizontal="center" vertical="center" wrapText="1"/>
    </xf>
    <xf numFmtId="0" fontId="13" fillId="3" borderId="0" xfId="0" applyFont="1" applyFill="1" applyBorder="1" applyAlignment="1"/>
    <xf numFmtId="0" fontId="2" fillId="0" borderId="0" xfId="0" applyFont="1" applyAlignment="1">
      <alignment horizontal="center"/>
    </xf>
    <xf numFmtId="0" fontId="2" fillId="0" borderId="0" xfId="0" applyFont="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xf>
    <xf numFmtId="0" fontId="11"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horizontal="left" vertical="center"/>
    </xf>
    <xf numFmtId="0" fontId="5" fillId="0" borderId="0" xfId="0" applyFont="1" applyAlignment="1">
      <alignment horizontal="left"/>
    </xf>
    <xf numFmtId="0" fontId="2" fillId="0" borderId="0" xfId="0" applyFont="1" applyAlignment="1">
      <alignment horizontal="left"/>
    </xf>
    <xf numFmtId="0" fontId="5" fillId="0" borderId="0" xfId="0" applyFont="1" applyAlignment="1">
      <alignment horizontal="left" vertical="top" wrapText="1"/>
    </xf>
    <xf numFmtId="0" fontId="2" fillId="4" borderId="0" xfId="0" applyFont="1" applyFill="1" applyAlignment="1">
      <alignment horizontal="left"/>
    </xf>
    <xf numFmtId="0" fontId="5" fillId="4" borderId="0" xfId="0" applyFont="1" applyFill="1" applyAlignment="1">
      <alignment horizontal="left"/>
    </xf>
    <xf numFmtId="0" fontId="5" fillId="0" borderId="0" xfId="0" applyFont="1" applyAlignment="1">
      <alignment horizontal="left" wrapText="1"/>
    </xf>
    <xf numFmtId="0" fontId="2" fillId="0" borderId="0" xfId="0" applyFont="1" applyAlignment="1">
      <alignment horizontal="left" wrapText="1"/>
    </xf>
    <xf numFmtId="0" fontId="10"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3" fillId="0" borderId="1" xfId="0" applyFont="1" applyBorder="1" applyAlignment="1">
      <alignment horizontal="center" vertical="center" textRotation="90" wrapText="1"/>
    </xf>
    <xf numFmtId="0" fontId="10" fillId="0" borderId="8"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0" xfId="0" applyFont="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2" xfId="0" applyFont="1" applyBorder="1" applyAlignment="1">
      <alignment horizontal="center" vertical="center" wrapText="1"/>
    </xf>
    <xf numFmtId="0" fontId="23" fillId="0" borderId="16" xfId="0" applyFont="1" applyBorder="1" applyAlignment="1">
      <alignment horizontal="left" vertical="center" wrapText="1"/>
    </xf>
    <xf numFmtId="0" fontId="23" fillId="0" borderId="17" xfId="0" applyFont="1" applyBorder="1" applyAlignment="1">
      <alignment horizontal="left" vertical="center" wrapText="1"/>
    </xf>
    <xf numFmtId="0" fontId="23" fillId="0" borderId="21" xfId="0" applyFont="1" applyBorder="1" applyAlignment="1">
      <alignment horizontal="left" vertical="center" wrapText="1"/>
    </xf>
    <xf numFmtId="0" fontId="23" fillId="0" borderId="47" xfId="0" applyFont="1" applyBorder="1" applyAlignment="1">
      <alignment horizontal="left" vertical="center" wrapText="1"/>
    </xf>
    <xf numFmtId="0" fontId="23" fillId="0" borderId="41" xfId="0" applyFont="1" applyBorder="1" applyAlignment="1">
      <alignment horizontal="left" vertical="center" wrapText="1"/>
    </xf>
    <xf numFmtId="0" fontId="23" fillId="0" borderId="48" xfId="0" applyFont="1" applyBorder="1" applyAlignment="1">
      <alignment horizontal="left" vertical="center" wrapText="1"/>
    </xf>
    <xf numFmtId="165" fontId="21" fillId="3" borderId="18" xfId="0" applyNumberFormat="1" applyFont="1" applyFill="1" applyBorder="1" applyAlignment="1">
      <alignment horizontal="center" vertical="center" wrapText="1"/>
    </xf>
    <xf numFmtId="165" fontId="21" fillId="3" borderId="36" xfId="0" applyNumberFormat="1" applyFont="1" applyFill="1" applyBorder="1" applyAlignment="1">
      <alignment horizontal="center" vertical="center" wrapText="1"/>
    </xf>
    <xf numFmtId="1" fontId="21" fillId="3" borderId="14" xfId="0" applyNumberFormat="1" applyFont="1" applyFill="1" applyBorder="1" applyAlignment="1">
      <alignment horizontal="center" vertical="center" wrapText="1"/>
    </xf>
    <xf numFmtId="1" fontId="21" fillId="3" borderId="53" xfId="0" applyNumberFormat="1" applyFont="1" applyFill="1" applyBorder="1" applyAlignment="1">
      <alignment horizontal="center" vertical="center" wrapText="1"/>
    </xf>
    <xf numFmtId="1" fontId="21" fillId="0" borderId="14" xfId="0" applyNumberFormat="1" applyFont="1" applyBorder="1" applyAlignment="1">
      <alignment horizontal="center" vertical="center" wrapText="1"/>
    </xf>
    <xf numFmtId="1" fontId="21" fillId="0" borderId="53" xfId="0" applyNumberFormat="1" applyFont="1" applyBorder="1" applyAlignment="1">
      <alignment horizontal="center" vertical="center" wrapText="1"/>
    </xf>
    <xf numFmtId="1" fontId="22" fillId="0" borderId="14" xfId="0" applyNumberFormat="1" applyFont="1" applyBorder="1" applyAlignment="1">
      <alignment horizontal="center" vertical="center" wrapText="1"/>
    </xf>
    <xf numFmtId="1" fontId="22" fillId="0" borderId="53" xfId="0" applyNumberFormat="1" applyFont="1" applyBorder="1" applyAlignment="1">
      <alignment horizontal="center" vertical="center" wrapText="1"/>
    </xf>
    <xf numFmtId="1" fontId="21" fillId="3" borderId="15" xfId="0" applyNumberFormat="1" applyFont="1" applyFill="1" applyBorder="1" applyAlignment="1">
      <alignment horizontal="center" vertical="center" wrapText="1"/>
    </xf>
    <xf numFmtId="1" fontId="21" fillId="3" borderId="51" xfId="0" applyNumberFormat="1" applyFont="1" applyFill="1" applyBorder="1" applyAlignment="1">
      <alignment horizontal="center" vertical="center" wrapText="1"/>
    </xf>
    <xf numFmtId="165" fontId="21" fillId="3" borderId="13" xfId="0" applyNumberFormat="1" applyFont="1" applyFill="1" applyBorder="1" applyAlignment="1">
      <alignment horizontal="center" vertical="center" wrapText="1"/>
    </xf>
    <xf numFmtId="165" fontId="21" fillId="3" borderId="52" xfId="0" applyNumberFormat="1" applyFont="1" applyFill="1" applyBorder="1" applyAlignment="1">
      <alignment horizontal="center" vertical="center" wrapText="1"/>
    </xf>
    <xf numFmtId="165" fontId="21" fillId="3" borderId="14" xfId="0" applyNumberFormat="1" applyFont="1" applyFill="1" applyBorder="1" applyAlignment="1">
      <alignment horizontal="center" vertical="center" wrapText="1"/>
    </xf>
    <xf numFmtId="165" fontId="21" fillId="3" borderId="53" xfId="0" applyNumberFormat="1" applyFont="1" applyFill="1" applyBorder="1" applyAlignment="1">
      <alignment horizontal="center" vertical="center" wrapText="1"/>
    </xf>
    <xf numFmtId="165" fontId="39" fillId="3" borderId="14" xfId="0" applyNumberFormat="1" applyFont="1" applyFill="1" applyBorder="1" applyAlignment="1">
      <alignment horizontal="left" vertical="center" wrapText="1"/>
    </xf>
    <xf numFmtId="165" fontId="39" fillId="3" borderId="53" xfId="0" applyNumberFormat="1" applyFont="1" applyFill="1" applyBorder="1" applyAlignment="1">
      <alignment horizontal="left" vertical="center" wrapText="1"/>
    </xf>
    <xf numFmtId="165" fontId="21" fillId="3" borderId="15" xfId="0" applyNumberFormat="1" applyFont="1" applyFill="1" applyBorder="1" applyAlignment="1">
      <alignment horizontal="center" vertical="center" wrapText="1"/>
    </xf>
    <xf numFmtId="165" fontId="21" fillId="3" borderId="51" xfId="0" applyNumberFormat="1" applyFont="1" applyFill="1" applyBorder="1" applyAlignment="1">
      <alignment horizontal="center" vertical="center" wrapText="1"/>
    </xf>
    <xf numFmtId="165" fontId="23" fillId="3" borderId="13" xfId="0" applyNumberFormat="1" applyFont="1" applyFill="1" applyBorder="1" applyAlignment="1">
      <alignment horizontal="center" vertical="center" wrapText="1"/>
    </xf>
    <xf numFmtId="165" fontId="23" fillId="3" borderId="52" xfId="0" applyNumberFormat="1" applyFont="1" applyFill="1" applyBorder="1" applyAlignment="1">
      <alignment horizontal="center" vertical="center" wrapText="1"/>
    </xf>
    <xf numFmtId="0" fontId="23" fillId="3" borderId="14" xfId="0" applyFont="1" applyFill="1" applyBorder="1" applyAlignment="1">
      <alignment horizontal="center" vertical="center" wrapText="1"/>
    </xf>
    <xf numFmtId="0" fontId="23" fillId="3" borderId="53" xfId="0" applyFont="1" applyFill="1" applyBorder="1" applyAlignment="1">
      <alignment horizontal="center" vertical="center" wrapText="1"/>
    </xf>
    <xf numFmtId="0" fontId="23" fillId="0" borderId="14" xfId="0" applyFont="1" applyBorder="1" applyAlignment="1">
      <alignment horizontal="center" vertical="center" wrapText="1"/>
    </xf>
    <xf numFmtId="0" fontId="23" fillId="0" borderId="53" xfId="0" applyFont="1" applyBorder="1" applyAlignment="1">
      <alignment horizontal="center" vertical="center" wrapText="1"/>
    </xf>
    <xf numFmtId="0" fontId="23" fillId="3" borderId="15" xfId="0" applyFont="1" applyFill="1" applyBorder="1" applyAlignment="1">
      <alignment horizontal="center" vertical="center" wrapText="1"/>
    </xf>
    <xf numFmtId="0" fontId="23" fillId="3" borderId="51" xfId="0" applyFont="1" applyFill="1" applyBorder="1" applyAlignment="1">
      <alignment horizontal="center" vertical="center" wrapText="1"/>
    </xf>
    <xf numFmtId="165" fontId="10" fillId="3" borderId="1" xfId="0" applyNumberFormat="1" applyFont="1" applyFill="1" applyBorder="1" applyAlignment="1">
      <alignment horizontal="center" vertical="center" wrapText="1"/>
    </xf>
    <xf numFmtId="165" fontId="10" fillId="3" borderId="27" xfId="0" applyNumberFormat="1"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22" xfId="0" applyFont="1" applyFill="1" applyBorder="1" applyAlignment="1">
      <alignment horizontal="center" vertical="center" wrapText="1"/>
    </xf>
    <xf numFmtId="0" fontId="10" fillId="4" borderId="31" xfId="0" applyFont="1" applyFill="1" applyBorder="1" applyAlignment="1">
      <alignment horizontal="center" vertical="center" wrapText="1"/>
    </xf>
    <xf numFmtId="49" fontId="10" fillId="4" borderId="35" xfId="0" applyNumberFormat="1" applyFont="1" applyFill="1" applyBorder="1" applyAlignment="1">
      <alignment horizontal="center" vertical="center" wrapText="1"/>
    </xf>
    <xf numFmtId="49" fontId="10" fillId="4" borderId="23" xfId="0" applyNumberFormat="1" applyFont="1" applyFill="1" applyBorder="1" applyAlignment="1">
      <alignment horizontal="center" vertical="center" wrapText="1"/>
    </xf>
    <xf numFmtId="49" fontId="10" fillId="4" borderId="53" xfId="0" applyNumberFormat="1" applyFont="1" applyFill="1" applyBorder="1" applyAlignment="1">
      <alignment horizontal="center" vertical="center" wrapText="1"/>
    </xf>
    <xf numFmtId="0" fontId="10" fillId="4" borderId="46" xfId="0" applyFont="1" applyFill="1" applyBorder="1" applyAlignment="1">
      <alignment horizontal="left" vertical="center" wrapText="1"/>
    </xf>
    <xf numFmtId="0" fontId="36" fillId="4" borderId="24" xfId="0" applyFont="1" applyFill="1" applyBorder="1" applyAlignment="1">
      <alignment horizontal="left" vertical="center" wrapText="1"/>
    </xf>
    <xf numFmtId="0" fontId="10" fillId="4" borderId="33" xfId="0" applyFont="1" applyFill="1" applyBorder="1" applyAlignment="1">
      <alignment horizontal="left" vertical="center" wrapText="1"/>
    </xf>
    <xf numFmtId="0" fontId="10" fillId="4" borderId="8"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50" xfId="0" applyFont="1" applyFill="1" applyBorder="1" applyAlignment="1">
      <alignment horizontal="center" vertical="center" wrapText="1"/>
    </xf>
    <xf numFmtId="0" fontId="23" fillId="3" borderId="34" xfId="0" applyFont="1" applyFill="1" applyBorder="1" applyAlignment="1">
      <alignment horizontal="center" vertical="center" wrapText="1"/>
    </xf>
    <xf numFmtId="0" fontId="23" fillId="3" borderId="22" xfId="0" applyFont="1" applyFill="1" applyBorder="1" applyAlignment="1">
      <alignment horizontal="center" vertical="center" wrapText="1"/>
    </xf>
    <xf numFmtId="0" fontId="23" fillId="3" borderId="52" xfId="0" applyFont="1" applyFill="1" applyBorder="1" applyAlignment="1">
      <alignment horizontal="center" vertical="center" wrapText="1"/>
    </xf>
    <xf numFmtId="0" fontId="23" fillId="3" borderId="35" xfId="0" applyFont="1" applyFill="1" applyBorder="1" applyAlignment="1">
      <alignment horizontal="center" vertical="center" wrapText="1"/>
    </xf>
    <xf numFmtId="0" fontId="23" fillId="3" borderId="23"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0" fillId="4" borderId="23" xfId="0" applyFont="1" applyFill="1" applyBorder="1" applyAlignment="1">
      <alignment horizontal="center" vertical="center" wrapText="1"/>
    </xf>
    <xf numFmtId="0" fontId="10" fillId="4" borderId="32" xfId="0" applyFont="1" applyFill="1" applyBorder="1" applyAlignment="1">
      <alignment horizontal="center" vertical="center" wrapText="1"/>
    </xf>
    <xf numFmtId="0" fontId="10" fillId="4" borderId="53" xfId="0" applyFont="1" applyFill="1" applyBorder="1" applyAlignment="1">
      <alignment horizontal="center" vertical="center" wrapText="1"/>
    </xf>
    <xf numFmtId="0" fontId="23" fillId="3" borderId="46" xfId="0" applyFont="1" applyFill="1" applyBorder="1" applyAlignment="1">
      <alignment horizontal="center" vertical="center" wrapText="1"/>
    </xf>
    <xf numFmtId="0" fontId="23" fillId="3" borderId="24" xfId="0" applyFont="1" applyFill="1" applyBorder="1" applyAlignment="1">
      <alignment horizontal="center" vertical="center" wrapText="1"/>
    </xf>
    <xf numFmtId="165" fontId="10" fillId="3" borderId="4" xfId="0" applyNumberFormat="1" applyFont="1" applyFill="1" applyBorder="1" applyAlignment="1">
      <alignment horizontal="center" vertical="center" wrapText="1"/>
    </xf>
    <xf numFmtId="165" fontId="10" fillId="3" borderId="35" xfId="0" applyNumberFormat="1" applyFont="1" applyFill="1" applyBorder="1" applyAlignment="1">
      <alignment horizontal="left" vertical="center" wrapText="1" indent="1"/>
    </xf>
    <xf numFmtId="165" fontId="10" fillId="3" borderId="23" xfId="0" applyNumberFormat="1" applyFont="1" applyFill="1" applyBorder="1" applyAlignment="1">
      <alignment horizontal="left" vertical="center" wrapText="1" indent="1"/>
    </xf>
    <xf numFmtId="165" fontId="10" fillId="3" borderId="53" xfId="0" applyNumberFormat="1" applyFont="1" applyFill="1" applyBorder="1" applyAlignment="1">
      <alignment horizontal="left" vertical="center" wrapText="1" indent="1"/>
    </xf>
    <xf numFmtId="0" fontId="23" fillId="3" borderId="31" xfId="0" applyFont="1" applyFill="1" applyBorder="1" applyAlignment="1">
      <alignment horizontal="center" vertical="center" wrapText="1"/>
    </xf>
    <xf numFmtId="0" fontId="23" fillId="3" borderId="32" xfId="0" applyFont="1" applyFill="1" applyBorder="1" applyAlignment="1">
      <alignment horizontal="center" vertical="center" wrapText="1"/>
    </xf>
    <xf numFmtId="0" fontId="23" fillId="3" borderId="33" xfId="0" applyFont="1" applyFill="1" applyBorder="1" applyAlignment="1">
      <alignment horizontal="center" vertical="center" wrapText="1"/>
    </xf>
    <xf numFmtId="165" fontId="18" fillId="3" borderId="1" xfId="0" applyNumberFormat="1" applyFont="1" applyFill="1" applyBorder="1" applyAlignment="1">
      <alignment horizontal="center" vertical="center" wrapText="1"/>
    </xf>
    <xf numFmtId="165" fontId="19" fillId="3" borderId="1" xfId="0" applyNumberFormat="1" applyFont="1" applyFill="1" applyBorder="1" applyAlignment="1">
      <alignment horizontal="center" vertical="center" wrapText="1"/>
    </xf>
    <xf numFmtId="49" fontId="10" fillId="4" borderId="32" xfId="0" applyNumberFormat="1" applyFont="1" applyFill="1" applyBorder="1" applyAlignment="1">
      <alignment horizontal="center" vertical="center" wrapText="1"/>
    </xf>
    <xf numFmtId="0" fontId="10" fillId="4" borderId="30" xfId="0" applyFont="1" applyFill="1" applyBorder="1" applyAlignment="1">
      <alignment horizontal="center" vertical="center" wrapText="1"/>
    </xf>
    <xf numFmtId="0" fontId="10" fillId="4" borderId="28"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36" fillId="4" borderId="46" xfId="0" applyFont="1" applyFill="1" applyBorder="1" applyAlignment="1">
      <alignment horizontal="left" vertical="center" wrapText="1"/>
    </xf>
    <xf numFmtId="0" fontId="23" fillId="0" borderId="39" xfId="0" applyFont="1" applyBorder="1" applyAlignment="1">
      <alignment horizontal="center" vertical="center"/>
    </xf>
    <xf numFmtId="0" fontId="23" fillId="0" borderId="40" xfId="0" applyFont="1" applyBorder="1" applyAlignment="1">
      <alignment horizontal="center" vertical="center"/>
    </xf>
    <xf numFmtId="0" fontId="23" fillId="0" borderId="42" xfId="0" applyFont="1" applyBorder="1" applyAlignment="1">
      <alignment horizontal="center" vertical="center"/>
    </xf>
    <xf numFmtId="0" fontId="36" fillId="4" borderId="33" xfId="0" applyFont="1" applyFill="1" applyBorder="1" applyAlignment="1">
      <alignment horizontal="left" vertical="center" wrapText="1"/>
    </xf>
    <xf numFmtId="0" fontId="10" fillId="4" borderId="5" xfId="0" applyFont="1" applyFill="1" applyBorder="1" applyAlignment="1">
      <alignment horizontal="center" vertical="center" wrapText="1"/>
    </xf>
    <xf numFmtId="0" fontId="10" fillId="4" borderId="0" xfId="0" applyFont="1" applyFill="1" applyAlignment="1">
      <alignment horizontal="center" vertical="center" wrapText="1"/>
    </xf>
    <xf numFmtId="0" fontId="10" fillId="4" borderId="7"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46"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10" fillId="4" borderId="33" xfId="0" applyFont="1" applyFill="1" applyBorder="1" applyAlignment="1">
      <alignment horizontal="center" vertical="center" wrapText="1"/>
    </xf>
    <xf numFmtId="0" fontId="23" fillId="3" borderId="26"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23" fillId="3" borderId="27" xfId="0" applyFont="1" applyFill="1" applyBorder="1" applyAlignment="1">
      <alignment horizontal="center" vertical="center" wrapText="1"/>
    </xf>
    <xf numFmtId="165" fontId="10" fillId="3" borderId="26" xfId="0" applyNumberFormat="1" applyFont="1" applyFill="1" applyBorder="1" applyAlignment="1">
      <alignment horizontal="center" vertical="center" wrapText="1"/>
    </xf>
    <xf numFmtId="0" fontId="23" fillId="3" borderId="13" xfId="0" applyFont="1" applyFill="1" applyBorder="1" applyAlignment="1">
      <alignment horizontal="center" vertical="center" wrapText="1"/>
    </xf>
    <xf numFmtId="165" fontId="23" fillId="3" borderId="14" xfId="0" applyNumberFormat="1" applyFont="1" applyFill="1" applyBorder="1" applyAlignment="1">
      <alignment horizontal="center" vertical="center" wrapText="1"/>
    </xf>
    <xf numFmtId="165" fontId="23" fillId="3" borderId="53" xfId="0" applyNumberFormat="1" applyFont="1" applyFill="1" applyBorder="1" applyAlignment="1">
      <alignment horizontal="center" vertical="center" wrapText="1"/>
    </xf>
    <xf numFmtId="165" fontId="23" fillId="3" borderId="15" xfId="0" applyNumberFormat="1" applyFont="1" applyFill="1" applyBorder="1" applyAlignment="1">
      <alignment horizontal="center" vertical="center" wrapText="1"/>
    </xf>
    <xf numFmtId="165" fontId="23" fillId="3" borderId="51" xfId="0" applyNumberFormat="1" applyFont="1" applyFill="1" applyBorder="1" applyAlignment="1">
      <alignment horizontal="center" vertical="center" wrapText="1"/>
    </xf>
    <xf numFmtId="0" fontId="21" fillId="0" borderId="39" xfId="0" applyFont="1" applyBorder="1" applyAlignment="1">
      <alignment horizontal="center" vertical="center"/>
    </xf>
    <xf numFmtId="0" fontId="21" fillId="0" borderId="40" xfId="0" applyFont="1" applyBorder="1" applyAlignment="1">
      <alignment horizontal="center" vertical="center"/>
    </xf>
    <xf numFmtId="0" fontId="21" fillId="0" borderId="42" xfId="0" applyFont="1" applyBorder="1" applyAlignment="1">
      <alignment horizontal="center" vertical="center"/>
    </xf>
    <xf numFmtId="0" fontId="10" fillId="0" borderId="34" xfId="0" applyFont="1" applyBorder="1" applyAlignment="1">
      <alignment horizontal="center" vertical="center"/>
    </xf>
    <xf numFmtId="0" fontId="10" fillId="0" borderId="22" xfId="0" applyFont="1" applyBorder="1" applyAlignment="1">
      <alignment horizontal="center" vertical="center"/>
    </xf>
    <xf numFmtId="0" fontId="10" fillId="0" borderId="31" xfId="0" applyFont="1" applyBorder="1" applyAlignment="1">
      <alignment horizontal="center" vertical="center"/>
    </xf>
    <xf numFmtId="49" fontId="10" fillId="0" borderId="6" xfId="0" applyNumberFormat="1" applyFont="1" applyBorder="1" applyAlignment="1">
      <alignment horizontal="center" vertical="center" wrapText="1"/>
    </xf>
    <xf numFmtId="49" fontId="10" fillId="0" borderId="11" xfId="0" applyNumberFormat="1" applyFont="1" applyBorder="1" applyAlignment="1">
      <alignment horizontal="center" vertical="center" wrapText="1"/>
    </xf>
    <xf numFmtId="0" fontId="10" fillId="0" borderId="46" xfId="0" applyFont="1" applyBorder="1" applyAlignment="1">
      <alignment horizontal="left" vertical="center" wrapText="1"/>
    </xf>
    <xf numFmtId="0" fontId="10" fillId="0" borderId="24" xfId="0" applyFont="1" applyBorder="1" applyAlignment="1">
      <alignment horizontal="left" vertical="center" wrapText="1"/>
    </xf>
    <xf numFmtId="0" fontId="10" fillId="0" borderId="33"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32" xfId="0" applyFont="1" applyBorder="1" applyAlignment="1">
      <alignment horizontal="center" vertical="center" wrapText="1"/>
    </xf>
    <xf numFmtId="165" fontId="10" fillId="3" borderId="34" xfId="0" applyNumberFormat="1" applyFont="1" applyFill="1" applyBorder="1" applyAlignment="1">
      <alignment horizontal="center" vertical="center" wrapText="1"/>
    </xf>
    <xf numFmtId="165" fontId="10" fillId="3" borderId="22" xfId="0" applyNumberFormat="1" applyFont="1" applyFill="1" applyBorder="1" applyAlignment="1">
      <alignment horizontal="center" vertical="center" wrapText="1"/>
    </xf>
    <xf numFmtId="165" fontId="10" fillId="3" borderId="31" xfId="0" applyNumberFormat="1" applyFont="1" applyFill="1" applyBorder="1" applyAlignment="1">
      <alignment horizontal="center" vertical="center" wrapText="1"/>
    </xf>
    <xf numFmtId="165" fontId="10" fillId="3" borderId="35" xfId="0" applyNumberFormat="1" applyFont="1" applyFill="1" applyBorder="1" applyAlignment="1">
      <alignment horizontal="center" vertical="center" wrapText="1"/>
    </xf>
    <xf numFmtId="165" fontId="10" fillId="3" borderId="23" xfId="0" applyNumberFormat="1" applyFont="1" applyFill="1" applyBorder="1" applyAlignment="1">
      <alignment horizontal="center" vertical="center" wrapText="1"/>
    </xf>
    <xf numFmtId="165" fontId="10" fillId="3" borderId="32" xfId="0" applyNumberFormat="1" applyFont="1" applyFill="1" applyBorder="1" applyAlignment="1">
      <alignment horizontal="center" vertical="center" wrapText="1"/>
    </xf>
    <xf numFmtId="165" fontId="10" fillId="3" borderId="8" xfId="0" applyNumberFormat="1" applyFont="1" applyFill="1" applyBorder="1" applyAlignment="1">
      <alignment horizontal="center" vertical="center" wrapText="1"/>
    </xf>
    <xf numFmtId="165" fontId="10" fillId="3" borderId="6" xfId="0" applyNumberFormat="1" applyFont="1" applyFill="1" applyBorder="1" applyAlignment="1">
      <alignment horizontal="center" vertical="center" wrapText="1"/>
    </xf>
    <xf numFmtId="165" fontId="10" fillId="3" borderId="11" xfId="0" applyNumberFormat="1" applyFont="1" applyFill="1" applyBorder="1" applyAlignment="1">
      <alignment horizontal="center" vertical="center" wrapText="1"/>
    </xf>
    <xf numFmtId="165" fontId="10" fillId="3" borderId="46" xfId="0" applyNumberFormat="1" applyFont="1" applyFill="1" applyBorder="1" applyAlignment="1">
      <alignment horizontal="center" vertical="center" wrapText="1"/>
    </xf>
    <xf numFmtId="165" fontId="10" fillId="3" borderId="24" xfId="0" applyNumberFormat="1" applyFont="1" applyFill="1" applyBorder="1" applyAlignment="1">
      <alignment horizontal="center" vertical="center" wrapText="1"/>
    </xf>
    <xf numFmtId="165" fontId="10" fillId="3" borderId="33" xfId="0" applyNumberFormat="1" applyFont="1" applyFill="1" applyBorder="1" applyAlignment="1">
      <alignment horizontal="center" vertical="center" wrapText="1"/>
    </xf>
    <xf numFmtId="0" fontId="10" fillId="0" borderId="34"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31" xfId="0" applyFont="1" applyBorder="1" applyAlignment="1">
      <alignment horizontal="center" vertical="center" wrapText="1"/>
    </xf>
    <xf numFmtId="0" fontId="10" fillId="4" borderId="24" xfId="0" applyFont="1" applyFill="1" applyBorder="1" applyAlignment="1">
      <alignment horizontal="left" vertical="center" wrapText="1"/>
    </xf>
    <xf numFmtId="0" fontId="23" fillId="3" borderId="36" xfId="0" applyFont="1" applyFill="1" applyBorder="1" applyAlignment="1">
      <alignment horizontal="center" vertical="center" wrapText="1"/>
    </xf>
    <xf numFmtId="0" fontId="23" fillId="3" borderId="37" xfId="0" applyFont="1" applyFill="1" applyBorder="1" applyAlignment="1">
      <alignment horizontal="center" vertical="center" wrapText="1"/>
    </xf>
    <xf numFmtId="0" fontId="10" fillId="0" borderId="14" xfId="0" applyFont="1" applyBorder="1" applyAlignment="1">
      <alignment horizontal="center" vertical="center" wrapText="1"/>
    </xf>
    <xf numFmtId="0" fontId="10" fillId="0" borderId="53"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37" xfId="0" applyFont="1" applyBorder="1" applyAlignment="1">
      <alignment horizontal="center" vertical="center" wrapText="1"/>
    </xf>
    <xf numFmtId="165" fontId="10" fillId="3" borderId="36" xfId="0" applyNumberFormat="1" applyFont="1" applyFill="1" applyBorder="1" applyAlignment="1">
      <alignment horizontal="center" vertical="center" wrapText="1"/>
    </xf>
    <xf numFmtId="165" fontId="10" fillId="3" borderId="37" xfId="0" applyNumberFormat="1" applyFont="1" applyFill="1" applyBorder="1" applyAlignment="1">
      <alignment horizontal="center" vertical="center" wrapText="1"/>
    </xf>
    <xf numFmtId="165" fontId="10" fillId="3" borderId="38" xfId="0" applyNumberFormat="1" applyFont="1" applyFill="1" applyBorder="1" applyAlignment="1">
      <alignment horizontal="center" vertical="center" wrapText="1"/>
    </xf>
    <xf numFmtId="165" fontId="16" fillId="3" borderId="1" xfId="0" applyNumberFormat="1" applyFont="1" applyFill="1" applyBorder="1" applyAlignment="1">
      <alignment horizontal="center" vertical="center" wrapText="1"/>
    </xf>
    <xf numFmtId="165" fontId="16" fillId="3" borderId="27" xfId="0" applyNumberFormat="1" applyFont="1" applyFill="1" applyBorder="1" applyAlignment="1">
      <alignment horizontal="center" vertical="center" wrapText="1"/>
    </xf>
    <xf numFmtId="0" fontId="21" fillId="0" borderId="16" xfId="0" applyFont="1" applyBorder="1" applyAlignment="1">
      <alignment horizontal="left" vertical="center" wrapText="1"/>
    </xf>
    <xf numFmtId="0" fontId="21" fillId="0" borderId="17" xfId="0" applyFont="1" applyBorder="1" applyAlignment="1">
      <alignment horizontal="left" vertical="center" wrapText="1"/>
    </xf>
    <xf numFmtId="0" fontId="21" fillId="0" borderId="21" xfId="0" applyFont="1" applyBorder="1" applyAlignment="1">
      <alignment horizontal="left" vertical="center" wrapText="1"/>
    </xf>
    <xf numFmtId="0" fontId="21" fillId="0" borderId="47" xfId="0" applyFont="1" applyBorder="1" applyAlignment="1">
      <alignment horizontal="left" vertical="center" wrapText="1"/>
    </xf>
    <xf numFmtId="0" fontId="21" fillId="0" borderId="41" xfId="0" applyFont="1" applyBorder="1" applyAlignment="1">
      <alignment horizontal="left" vertical="center" wrapText="1"/>
    </xf>
    <xf numFmtId="0" fontId="21" fillId="0" borderId="48" xfId="0" applyFont="1" applyBorder="1" applyAlignment="1">
      <alignment horizontal="left" vertical="center" wrapText="1"/>
    </xf>
    <xf numFmtId="0" fontId="10" fillId="0" borderId="16"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49"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51" xfId="0" applyFont="1" applyBorder="1" applyAlignment="1">
      <alignment horizontal="center" vertical="center" wrapText="1"/>
    </xf>
    <xf numFmtId="0" fontId="21" fillId="3" borderId="13" xfId="0" applyFont="1" applyFill="1" applyBorder="1" applyAlignment="1">
      <alignment horizontal="center" vertical="center" wrapText="1"/>
    </xf>
    <xf numFmtId="0" fontId="21" fillId="3" borderId="52" xfId="0" applyFont="1" applyFill="1" applyBorder="1" applyAlignment="1">
      <alignment horizontal="center" vertical="center" wrapText="1"/>
    </xf>
    <xf numFmtId="0" fontId="21" fillId="3" borderId="14" xfId="0" applyFont="1" applyFill="1" applyBorder="1" applyAlignment="1">
      <alignment horizontal="center" vertical="center" wrapText="1"/>
    </xf>
    <xf numFmtId="0" fontId="21" fillId="3" borderId="53" xfId="0" applyFont="1" applyFill="1" applyBorder="1" applyAlignment="1">
      <alignment horizontal="center" vertical="center" wrapText="1"/>
    </xf>
    <xf numFmtId="0" fontId="21" fillId="0" borderId="14" xfId="0" applyFont="1" applyBorder="1" applyAlignment="1">
      <alignment horizontal="center" vertical="center" wrapText="1"/>
    </xf>
    <xf numFmtId="0" fontId="21" fillId="0" borderId="53" xfId="0" applyFont="1" applyBorder="1" applyAlignment="1">
      <alignment horizontal="center" vertical="center" wrapText="1"/>
    </xf>
    <xf numFmtId="0" fontId="21" fillId="3" borderId="15" xfId="0" applyFont="1" applyFill="1" applyBorder="1" applyAlignment="1">
      <alignment horizontal="center" vertical="center" wrapText="1"/>
    </xf>
    <xf numFmtId="0" fontId="21" fillId="3" borderId="51" xfId="0" applyFont="1" applyFill="1" applyBorder="1" applyAlignment="1">
      <alignment horizontal="center" vertical="center" wrapText="1"/>
    </xf>
    <xf numFmtId="0" fontId="16" fillId="0" borderId="23" xfId="0" applyFont="1" applyBorder="1" applyAlignment="1">
      <alignment horizontal="center" vertical="center" wrapText="1"/>
    </xf>
    <xf numFmtId="0" fontId="16" fillId="0" borderId="32" xfId="0" applyFont="1" applyBorder="1" applyAlignment="1">
      <alignment horizontal="center" vertical="center" wrapText="1"/>
    </xf>
    <xf numFmtId="0" fontId="21" fillId="3" borderId="46" xfId="0" applyFont="1" applyFill="1" applyBorder="1" applyAlignment="1">
      <alignment horizontal="center" vertical="center" wrapText="1"/>
    </xf>
    <xf numFmtId="0" fontId="21" fillId="3" borderId="24" xfId="0" applyFont="1" applyFill="1" applyBorder="1" applyAlignment="1">
      <alignment horizontal="center" vertical="center" wrapText="1"/>
    </xf>
    <xf numFmtId="0" fontId="21" fillId="3" borderId="33" xfId="0" applyFont="1" applyFill="1" applyBorder="1" applyAlignment="1">
      <alignment horizontal="center" vertical="center" wrapText="1"/>
    </xf>
    <xf numFmtId="165" fontId="16" fillId="3" borderId="26" xfId="0" applyNumberFormat="1" applyFont="1" applyFill="1" applyBorder="1" applyAlignment="1">
      <alignment horizontal="center" vertical="center" wrapText="1"/>
    </xf>
    <xf numFmtId="0" fontId="16" fillId="0" borderId="34" xfId="0" applyFont="1" applyBorder="1" applyAlignment="1">
      <alignment horizontal="center" vertical="center"/>
    </xf>
    <xf numFmtId="0" fontId="16" fillId="0" borderId="22" xfId="0" applyFont="1" applyBorder="1" applyAlignment="1">
      <alignment horizontal="center" vertical="center"/>
    </xf>
    <xf numFmtId="0" fontId="16" fillId="0" borderId="31" xfId="0" applyFont="1" applyBorder="1" applyAlignment="1">
      <alignment horizontal="center" vertical="center"/>
    </xf>
    <xf numFmtId="49" fontId="16" fillId="0" borderId="35" xfId="0" applyNumberFormat="1" applyFont="1" applyBorder="1" applyAlignment="1">
      <alignment horizontal="center" vertical="center" wrapText="1"/>
    </xf>
    <xf numFmtId="49" fontId="16" fillId="0" borderId="23" xfId="0" applyNumberFormat="1" applyFont="1" applyBorder="1" applyAlignment="1">
      <alignment horizontal="center" vertical="center" wrapText="1"/>
    </xf>
    <xf numFmtId="49" fontId="16" fillId="0" borderId="32" xfId="0" applyNumberFormat="1" applyFont="1" applyBorder="1" applyAlignment="1">
      <alignment horizontal="center" vertical="center" wrapText="1"/>
    </xf>
    <xf numFmtId="0" fontId="35" fillId="0" borderId="24" xfId="0" applyFont="1" applyBorder="1" applyAlignment="1">
      <alignment horizontal="left" vertical="center" wrapText="1"/>
    </xf>
    <xf numFmtId="0" fontId="16" fillId="0" borderId="24" xfId="0" applyFont="1" applyBorder="1" applyAlignment="1">
      <alignment horizontal="left" vertical="center" wrapText="1"/>
    </xf>
    <xf numFmtId="0" fontId="16" fillId="0" borderId="51" xfId="0" applyFont="1" applyBorder="1" applyAlignment="1">
      <alignment horizontal="left" vertical="center" wrapText="1"/>
    </xf>
    <xf numFmtId="0" fontId="10" fillId="0" borderId="0" xfId="0" applyFont="1" applyBorder="1" applyAlignment="1">
      <alignment horizontal="center" vertical="center" wrapText="1"/>
    </xf>
    <xf numFmtId="0" fontId="21" fillId="3" borderId="34" xfId="0" applyFont="1" applyFill="1" applyBorder="1" applyAlignment="1">
      <alignment horizontal="center" vertical="center" wrapText="1"/>
    </xf>
    <xf numFmtId="0" fontId="21" fillId="3" borderId="22" xfId="0" applyFont="1" applyFill="1" applyBorder="1" applyAlignment="1">
      <alignment horizontal="center" vertical="center" wrapText="1"/>
    </xf>
    <xf numFmtId="0" fontId="21" fillId="3" borderId="31" xfId="0" applyFont="1" applyFill="1" applyBorder="1" applyAlignment="1">
      <alignment horizontal="center" vertical="center" wrapText="1"/>
    </xf>
    <xf numFmtId="0" fontId="21" fillId="3" borderId="35" xfId="0" applyFont="1" applyFill="1" applyBorder="1" applyAlignment="1">
      <alignment horizontal="center" vertical="center" wrapText="1"/>
    </xf>
    <xf numFmtId="0" fontId="21" fillId="3" borderId="23" xfId="0" applyFont="1" applyFill="1" applyBorder="1" applyAlignment="1">
      <alignment horizontal="center" vertical="center" wrapText="1"/>
    </xf>
    <xf numFmtId="0" fontId="21" fillId="3" borderId="32" xfId="0" applyFont="1" applyFill="1" applyBorder="1" applyAlignment="1">
      <alignment horizontal="center" vertical="center" wrapText="1"/>
    </xf>
    <xf numFmtId="0" fontId="16" fillId="0" borderId="46" xfId="0" applyFont="1" applyBorder="1" applyAlignment="1">
      <alignment horizontal="left" vertical="center" wrapText="1"/>
    </xf>
    <xf numFmtId="0" fontId="16" fillId="0" borderId="33" xfId="0" applyFont="1" applyBorder="1" applyAlignment="1">
      <alignment horizontal="left" vertical="center" wrapText="1"/>
    </xf>
    <xf numFmtId="0" fontId="16" fillId="0" borderId="35" xfId="0" applyFont="1" applyBorder="1" applyAlignment="1">
      <alignment horizontal="center" vertical="center" wrapText="1"/>
    </xf>
    <xf numFmtId="0" fontId="16" fillId="4" borderId="34" xfId="0" applyFont="1" applyFill="1" applyBorder="1" applyAlignment="1">
      <alignment horizontal="center" vertical="center"/>
    </xf>
    <xf numFmtId="0" fontId="16" fillId="4" borderId="22" xfId="0" applyFont="1" applyFill="1" applyBorder="1" applyAlignment="1">
      <alignment horizontal="center" vertical="center"/>
    </xf>
    <xf numFmtId="0" fontId="16" fillId="4" borderId="31" xfId="0" applyFont="1" applyFill="1" applyBorder="1" applyAlignment="1">
      <alignment horizontal="center" vertical="center"/>
    </xf>
    <xf numFmtId="49" fontId="16" fillId="4" borderId="35" xfId="0" applyNumberFormat="1" applyFont="1" applyFill="1" applyBorder="1" applyAlignment="1">
      <alignment horizontal="center" vertical="center" wrapText="1"/>
    </xf>
    <xf numFmtId="49" fontId="16" fillId="4" borderId="23" xfId="0" applyNumberFormat="1" applyFont="1" applyFill="1" applyBorder="1" applyAlignment="1">
      <alignment horizontal="center" vertical="center" wrapText="1"/>
    </xf>
    <xf numFmtId="49" fontId="16" fillId="4" borderId="32" xfId="0" applyNumberFormat="1" applyFont="1" applyFill="1" applyBorder="1" applyAlignment="1">
      <alignment horizontal="center" vertical="center" wrapText="1"/>
    </xf>
    <xf numFmtId="0" fontId="10" fillId="4" borderId="0" xfId="0" applyFont="1" applyFill="1" applyBorder="1" applyAlignment="1">
      <alignment horizontal="center" vertical="center" wrapText="1"/>
    </xf>
    <xf numFmtId="0" fontId="16" fillId="4" borderId="46" xfId="0" applyFont="1" applyFill="1" applyBorder="1" applyAlignment="1">
      <alignment horizontal="center" vertical="center" wrapText="1"/>
    </xf>
    <xf numFmtId="0" fontId="16" fillId="4" borderId="24" xfId="0" applyFont="1" applyFill="1" applyBorder="1" applyAlignment="1">
      <alignment horizontal="center" vertical="center" wrapText="1"/>
    </xf>
    <xf numFmtId="0" fontId="16" fillId="4" borderId="33" xfId="0" applyFont="1" applyFill="1" applyBorder="1" applyAlignment="1">
      <alignment horizontal="center" vertical="center" wrapText="1"/>
    </xf>
    <xf numFmtId="0" fontId="16" fillId="4" borderId="35" xfId="0" applyFont="1" applyFill="1" applyBorder="1" applyAlignment="1">
      <alignment horizontal="center" vertical="center" wrapText="1"/>
    </xf>
    <xf numFmtId="0" fontId="16" fillId="4" borderId="23"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46" xfId="0" applyFont="1" applyFill="1" applyBorder="1" applyAlignment="1">
      <alignment horizontal="left" vertical="center" wrapText="1"/>
    </xf>
    <xf numFmtId="0" fontId="16" fillId="4" borderId="24" xfId="0" applyFont="1" applyFill="1" applyBorder="1" applyAlignment="1">
      <alignment horizontal="left" vertical="center" wrapText="1"/>
    </xf>
    <xf numFmtId="0" fontId="16" fillId="4" borderId="33" xfId="0" applyFont="1" applyFill="1" applyBorder="1" applyAlignment="1">
      <alignment horizontal="left" vertical="center" wrapText="1"/>
    </xf>
    <xf numFmtId="0" fontId="38" fillId="4" borderId="35" xfId="0" applyFont="1" applyFill="1" applyBorder="1" applyAlignment="1">
      <alignment horizontal="center" vertical="center" wrapText="1"/>
    </xf>
    <xf numFmtId="0" fontId="38" fillId="4" borderId="23" xfId="0" applyFont="1" applyFill="1" applyBorder="1" applyAlignment="1">
      <alignment horizontal="center" vertical="center" wrapText="1"/>
    </xf>
    <xf numFmtId="0" fontId="38" fillId="4" borderId="32"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2" xfId="0" applyFont="1" applyBorder="1" applyAlignment="1">
      <alignment horizontal="center" vertical="center" wrapText="1"/>
    </xf>
    <xf numFmtId="0" fontId="10" fillId="4" borderId="16"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4" borderId="43" xfId="0" applyFont="1" applyFill="1" applyBorder="1" applyAlignment="1">
      <alignment horizontal="center" vertical="center" wrapText="1"/>
    </xf>
    <xf numFmtId="0" fontId="10" fillId="4" borderId="44" xfId="0" applyFont="1" applyFill="1" applyBorder="1" applyAlignment="1">
      <alignment horizontal="center" vertical="center" wrapText="1"/>
    </xf>
    <xf numFmtId="0" fontId="16" fillId="4" borderId="15" xfId="0" applyFont="1" applyFill="1" applyBorder="1" applyAlignment="1">
      <alignment horizontal="center" vertical="center" wrapText="1"/>
    </xf>
    <xf numFmtId="0" fontId="16" fillId="4" borderId="14" xfId="0" applyFont="1" applyFill="1" applyBorder="1" applyAlignment="1">
      <alignment horizontal="center" vertical="center" wrapText="1"/>
    </xf>
    <xf numFmtId="165" fontId="16" fillId="3" borderId="18" xfId="0" applyNumberFormat="1" applyFont="1" applyFill="1" applyBorder="1" applyAlignment="1">
      <alignment horizontal="center" vertical="center" wrapText="1"/>
    </xf>
    <xf numFmtId="165" fontId="16" fillId="3" borderId="19" xfId="0" applyNumberFormat="1" applyFont="1" applyFill="1" applyBorder="1" applyAlignment="1">
      <alignment horizontal="center" vertical="center" wrapText="1"/>
    </xf>
    <xf numFmtId="165" fontId="16" fillId="3" borderId="20" xfId="0" applyNumberFormat="1" applyFont="1" applyFill="1" applyBorder="1" applyAlignment="1">
      <alignment horizontal="center" vertical="center" wrapText="1"/>
    </xf>
    <xf numFmtId="165" fontId="16" fillId="3" borderId="31" xfId="0" applyNumberFormat="1" applyFont="1" applyFill="1" applyBorder="1" applyAlignment="1">
      <alignment horizontal="center" vertical="center" wrapText="1"/>
    </xf>
    <xf numFmtId="165" fontId="16" fillId="3" borderId="36" xfId="0" applyNumberFormat="1" applyFont="1" applyFill="1" applyBorder="1" applyAlignment="1">
      <alignment horizontal="center" vertical="center" wrapText="1"/>
    </xf>
    <xf numFmtId="165" fontId="16" fillId="3" borderId="32" xfId="0" applyNumberFormat="1" applyFont="1" applyFill="1" applyBorder="1" applyAlignment="1">
      <alignment horizontal="center" vertical="center" wrapText="1"/>
    </xf>
    <xf numFmtId="165" fontId="16" fillId="3" borderId="37" xfId="0" applyNumberFormat="1" applyFont="1" applyFill="1" applyBorder="1" applyAlignment="1">
      <alignment horizontal="center" vertical="center" wrapText="1"/>
    </xf>
    <xf numFmtId="165" fontId="16" fillId="3" borderId="33" xfId="0" applyNumberFormat="1" applyFont="1" applyFill="1" applyBorder="1" applyAlignment="1">
      <alignment horizontal="center" vertical="center" wrapText="1"/>
    </xf>
    <xf numFmtId="165" fontId="16" fillId="3" borderId="38" xfId="0" applyNumberFormat="1" applyFont="1" applyFill="1" applyBorder="1" applyAlignment="1">
      <alignment horizontal="center" vertical="center" wrapText="1"/>
    </xf>
    <xf numFmtId="49" fontId="10" fillId="0" borderId="23" xfId="0" applyNumberFormat="1" applyFont="1" applyBorder="1" applyAlignment="1">
      <alignment horizontal="center" vertical="center" wrapText="1"/>
    </xf>
    <xf numFmtId="49" fontId="10" fillId="0" borderId="32" xfId="0" applyNumberFormat="1" applyFont="1" applyBorder="1" applyAlignment="1">
      <alignment horizontal="center" vertical="center" wrapText="1"/>
    </xf>
    <xf numFmtId="0" fontId="16" fillId="0" borderId="24" xfId="0" applyFont="1" applyBorder="1" applyAlignment="1">
      <alignment horizontal="center" vertical="center" wrapText="1"/>
    </xf>
    <xf numFmtId="0" fontId="16" fillId="0" borderId="33" xfId="0" applyFont="1" applyBorder="1" applyAlignment="1">
      <alignment horizontal="center" vertical="center" wrapText="1"/>
    </xf>
    <xf numFmtId="0" fontId="21" fillId="0" borderId="47" xfId="0" applyFont="1" applyBorder="1" applyAlignment="1">
      <alignment horizontal="center" vertical="center" wrapText="1"/>
    </xf>
    <xf numFmtId="0" fontId="21" fillId="0" borderId="41" xfId="0" applyFont="1" applyBorder="1" applyAlignment="1">
      <alignment horizontal="center" vertical="center" wrapText="1"/>
    </xf>
    <xf numFmtId="0" fontId="21" fillId="0" borderId="48" xfId="0" applyFont="1" applyBorder="1" applyAlignment="1">
      <alignment horizontal="center" vertical="center" wrapText="1"/>
    </xf>
    <xf numFmtId="0" fontId="16" fillId="0" borderId="13" xfId="0" applyFont="1" applyBorder="1" applyAlignment="1">
      <alignment horizontal="center" vertical="center"/>
    </xf>
    <xf numFmtId="49" fontId="16" fillId="0" borderId="14" xfId="0" applyNumberFormat="1" applyFont="1" applyBorder="1" applyAlignment="1">
      <alignment horizontal="center" vertical="center" wrapText="1"/>
    </xf>
    <xf numFmtId="0" fontId="16" fillId="0" borderId="15" xfId="0" applyFont="1" applyBorder="1" applyAlignment="1">
      <alignment horizontal="left" vertical="center" wrapText="1"/>
    </xf>
    <xf numFmtId="0" fontId="10" fillId="0" borderId="44" xfId="0" applyFont="1" applyBorder="1" applyAlignment="1">
      <alignment horizontal="center" vertical="center" wrapText="1"/>
    </xf>
    <xf numFmtId="0" fontId="16" fillId="0" borderId="14" xfId="0" applyFont="1" applyBorder="1" applyAlignment="1">
      <alignment horizontal="center" vertical="center" wrapText="1"/>
    </xf>
    <xf numFmtId="165" fontId="16" fillId="3" borderId="45" xfId="0" applyNumberFormat="1" applyFont="1" applyFill="1" applyBorder="1" applyAlignment="1">
      <alignment horizontal="center" vertical="center" wrapText="1"/>
    </xf>
    <xf numFmtId="165" fontId="16" fillId="3" borderId="4" xfId="0" applyNumberFormat="1" applyFont="1" applyFill="1" applyBorder="1" applyAlignment="1">
      <alignment horizontal="center" vertical="center" wrapText="1"/>
    </xf>
    <xf numFmtId="0" fontId="43" fillId="3" borderId="31" xfId="0" applyFont="1" applyFill="1" applyBorder="1" applyAlignment="1">
      <alignment horizontal="center" vertical="center" wrapText="1"/>
    </xf>
    <xf numFmtId="0" fontId="43" fillId="3" borderId="26" xfId="0" applyFont="1" applyFill="1" applyBorder="1" applyAlignment="1">
      <alignment horizontal="center" vertical="center" wrapText="1"/>
    </xf>
    <xf numFmtId="0" fontId="43" fillId="3" borderId="32" xfId="0" applyFont="1" applyFill="1" applyBorder="1" applyAlignment="1">
      <alignment horizontal="center" vertical="center" wrapText="1"/>
    </xf>
    <xf numFmtId="0" fontId="43" fillId="3" borderId="1" xfId="0" applyFont="1" applyFill="1" applyBorder="1" applyAlignment="1">
      <alignment horizontal="center" vertical="center" wrapText="1"/>
    </xf>
    <xf numFmtId="0" fontId="51" fillId="4" borderId="35" xfId="0" applyFont="1" applyFill="1" applyBorder="1" applyAlignment="1">
      <alignment horizontal="center" vertical="center" wrapText="1"/>
    </xf>
    <xf numFmtId="0" fontId="51" fillId="4" borderId="23" xfId="0" applyFont="1" applyFill="1" applyBorder="1" applyAlignment="1">
      <alignment horizontal="center" vertical="center" wrapText="1"/>
    </xf>
    <xf numFmtId="0" fontId="51" fillId="4" borderId="32"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43" fillId="3" borderId="27" xfId="0" applyFont="1" applyFill="1" applyBorder="1" applyAlignment="1">
      <alignment horizontal="center" vertical="center" wrapText="1"/>
    </xf>
    <xf numFmtId="165" fontId="51" fillId="3" borderId="31" xfId="0" applyNumberFormat="1" applyFont="1" applyFill="1" applyBorder="1" applyAlignment="1">
      <alignment horizontal="center" vertical="center" wrapText="1"/>
    </xf>
    <xf numFmtId="165" fontId="51" fillId="3" borderId="26" xfId="0" applyNumberFormat="1" applyFont="1" applyFill="1" applyBorder="1" applyAlignment="1">
      <alignment horizontal="center" vertical="center" wrapText="1"/>
    </xf>
    <xf numFmtId="165" fontId="51" fillId="3" borderId="32" xfId="0" applyNumberFormat="1" applyFont="1" applyFill="1" applyBorder="1" applyAlignment="1">
      <alignment horizontal="center" vertical="center" wrapText="1"/>
    </xf>
    <xf numFmtId="165" fontId="51" fillId="3" borderId="1" xfId="0" applyNumberFormat="1" applyFont="1" applyFill="1" applyBorder="1" applyAlignment="1">
      <alignment horizontal="center" vertical="center" wrapText="1"/>
    </xf>
    <xf numFmtId="165" fontId="51" fillId="3" borderId="33" xfId="0" applyNumberFormat="1" applyFont="1" applyFill="1" applyBorder="1" applyAlignment="1">
      <alignment horizontal="center" vertical="center" wrapText="1"/>
    </xf>
    <xf numFmtId="165" fontId="51" fillId="3" borderId="27" xfId="0" applyNumberFormat="1" applyFont="1" applyFill="1" applyBorder="1" applyAlignment="1">
      <alignment horizontal="center" vertical="center" wrapText="1"/>
    </xf>
    <xf numFmtId="165" fontId="43" fillId="3" borderId="14" xfId="0" applyNumberFormat="1" applyFont="1" applyFill="1" applyBorder="1" applyAlignment="1">
      <alignment horizontal="center" vertical="center" wrapText="1"/>
    </xf>
    <xf numFmtId="165" fontId="43" fillId="3" borderId="53" xfId="0" applyNumberFormat="1" applyFont="1" applyFill="1" applyBorder="1" applyAlignment="1">
      <alignment horizontal="center" vertical="center" wrapText="1"/>
    </xf>
    <xf numFmtId="1" fontId="43" fillId="3" borderId="15" xfId="0" applyNumberFormat="1" applyFont="1" applyFill="1" applyBorder="1" applyAlignment="1">
      <alignment horizontal="center" vertical="center" wrapText="1"/>
    </xf>
    <xf numFmtId="1" fontId="43" fillId="3" borderId="51" xfId="0" applyNumberFormat="1" applyFont="1" applyFill="1" applyBorder="1" applyAlignment="1">
      <alignment horizontal="center" vertical="center" wrapText="1"/>
    </xf>
    <xf numFmtId="0" fontId="13" fillId="4" borderId="0" xfId="0" applyFont="1" applyFill="1" applyAlignment="1">
      <alignment horizontal="left"/>
    </xf>
    <xf numFmtId="1" fontId="43" fillId="3" borderId="14" xfId="0" applyNumberFormat="1" applyFont="1" applyFill="1" applyBorder="1" applyAlignment="1">
      <alignment horizontal="center" vertical="center" wrapText="1"/>
    </xf>
    <xf numFmtId="1" fontId="43" fillId="3" borderId="53" xfId="0" applyNumberFormat="1" applyFont="1" applyFill="1" applyBorder="1" applyAlignment="1">
      <alignment horizontal="center" vertical="center" wrapText="1"/>
    </xf>
    <xf numFmtId="0" fontId="51" fillId="4" borderId="24" xfId="0" applyFont="1" applyFill="1" applyBorder="1" applyAlignment="1">
      <alignment horizontal="left" vertical="center" wrapText="1"/>
    </xf>
    <xf numFmtId="0" fontId="51" fillId="4" borderId="33" xfId="0" applyFont="1" applyFill="1" applyBorder="1" applyAlignment="1">
      <alignment horizontal="left" vertical="center" wrapText="1"/>
    </xf>
    <xf numFmtId="49" fontId="51" fillId="4" borderId="23" xfId="0" applyNumberFormat="1" applyFont="1" applyFill="1" applyBorder="1" applyAlignment="1">
      <alignment horizontal="center" vertical="center" wrapText="1"/>
    </xf>
    <xf numFmtId="49" fontId="51" fillId="4" borderId="32" xfId="0" applyNumberFormat="1" applyFont="1" applyFill="1" applyBorder="1" applyAlignment="1">
      <alignment horizontal="center" vertical="center" wrapText="1"/>
    </xf>
    <xf numFmtId="0" fontId="51" fillId="0" borderId="5" xfId="0" applyFont="1" applyBorder="1" applyAlignment="1">
      <alignment horizontal="center" vertical="center" wrapText="1"/>
    </xf>
    <xf numFmtId="0" fontId="51" fillId="0" borderId="0"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10" xfId="0" applyFont="1" applyBorder="1" applyAlignment="1">
      <alignment horizontal="center" vertical="center" wrapText="1"/>
    </xf>
    <xf numFmtId="0" fontId="51" fillId="0" borderId="12" xfId="0" applyFont="1" applyBorder="1" applyAlignment="1">
      <alignment horizontal="center" vertical="center" wrapText="1"/>
    </xf>
    <xf numFmtId="0" fontId="51" fillId="4" borderId="22" xfId="0" applyFont="1" applyFill="1" applyBorder="1" applyAlignment="1">
      <alignment horizontal="center" vertical="center" wrapText="1"/>
    </xf>
    <xf numFmtId="0" fontId="51" fillId="4" borderId="31" xfId="0" applyFont="1" applyFill="1" applyBorder="1" applyAlignment="1">
      <alignment horizontal="center" vertical="center" wrapText="1"/>
    </xf>
    <xf numFmtId="0" fontId="51" fillId="4" borderId="9" xfId="0" applyFont="1" applyFill="1" applyBorder="1" applyAlignment="1">
      <alignment horizontal="center" vertical="center" wrapText="1"/>
    </xf>
    <xf numFmtId="0" fontId="51" fillId="4" borderId="10" xfId="0" applyFont="1" applyFill="1" applyBorder="1" applyAlignment="1">
      <alignment horizontal="center" vertical="center" wrapText="1"/>
    </xf>
    <xf numFmtId="0" fontId="51" fillId="4" borderId="12"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43" fillId="3" borderId="52" xfId="0" applyFont="1" applyFill="1" applyBorder="1" applyAlignment="1">
      <alignment horizontal="center" vertical="center" wrapText="1"/>
    </xf>
    <xf numFmtId="0" fontId="51" fillId="0" borderId="30" xfId="0" applyFont="1" applyBorder="1" applyAlignment="1">
      <alignment horizontal="center" vertical="center" wrapText="1"/>
    </xf>
    <xf numFmtId="0" fontId="51" fillId="0" borderId="28" xfId="0" applyFont="1" applyBorder="1" applyAlignment="1">
      <alignment horizontal="center" vertical="center" wrapText="1"/>
    </xf>
    <xf numFmtId="0" fontId="51" fillId="0" borderId="25" xfId="0" applyFont="1" applyBorder="1" applyAlignment="1">
      <alignment horizontal="center" vertical="center" wrapText="1"/>
    </xf>
    <xf numFmtId="0" fontId="13" fillId="4" borderId="32" xfId="0" applyFont="1" applyFill="1" applyBorder="1" applyAlignment="1">
      <alignment horizontal="center" vertical="center" wrapText="1"/>
    </xf>
    <xf numFmtId="0" fontId="43" fillId="3" borderId="16" xfId="0" applyFont="1" applyFill="1" applyBorder="1" applyAlignment="1">
      <alignment horizontal="left" vertical="center" wrapText="1"/>
    </xf>
    <xf numFmtId="0" fontId="43" fillId="3" borderId="17" xfId="0" applyFont="1" applyFill="1" applyBorder="1" applyAlignment="1">
      <alignment horizontal="left" vertical="center" wrapText="1"/>
    </xf>
    <xf numFmtId="0" fontId="43" fillId="3" borderId="21" xfId="0" applyFont="1" applyFill="1" applyBorder="1" applyAlignment="1">
      <alignment horizontal="left" vertical="center" wrapText="1"/>
    </xf>
    <xf numFmtId="0" fontId="43" fillId="3" borderId="47" xfId="0" applyFont="1" applyFill="1" applyBorder="1" applyAlignment="1">
      <alignment horizontal="left" vertical="center" wrapText="1"/>
    </xf>
    <xf numFmtId="0" fontId="43" fillId="3" borderId="41" xfId="0" applyFont="1" applyFill="1" applyBorder="1" applyAlignment="1">
      <alignment horizontal="left" vertical="center" wrapText="1"/>
    </xf>
    <xf numFmtId="0" fontId="43" fillId="3" borderId="48" xfId="0" applyFont="1" applyFill="1" applyBorder="1" applyAlignment="1">
      <alignment horizontal="left" vertical="center" wrapText="1"/>
    </xf>
    <xf numFmtId="0" fontId="13" fillId="4" borderId="24" xfId="0" applyFont="1" applyFill="1" applyBorder="1" applyAlignment="1">
      <alignment horizontal="left" vertical="center" wrapText="1"/>
    </xf>
    <xf numFmtId="0" fontId="13" fillId="4" borderId="33" xfId="0" applyFont="1" applyFill="1" applyBorder="1" applyAlignment="1">
      <alignment horizontal="left" vertical="center" wrapText="1"/>
    </xf>
    <xf numFmtId="0" fontId="51" fillId="4" borderId="30" xfId="0" applyFont="1" applyFill="1" applyBorder="1" applyAlignment="1">
      <alignment horizontal="center" vertical="center" wrapText="1"/>
    </xf>
    <xf numFmtId="0" fontId="51" fillId="4" borderId="28" xfId="0" applyFont="1" applyFill="1" applyBorder="1" applyAlignment="1">
      <alignment horizontal="center" vertical="center" wrapText="1"/>
    </xf>
    <xf numFmtId="0" fontId="51" fillId="4" borderId="25" xfId="0" applyFont="1" applyFill="1" applyBorder="1" applyAlignment="1">
      <alignment horizontal="center" vertical="center" wrapText="1"/>
    </xf>
    <xf numFmtId="0" fontId="51" fillId="4" borderId="5" xfId="0" applyFont="1" applyFill="1" applyBorder="1" applyAlignment="1">
      <alignment horizontal="center" vertical="center" wrapText="1"/>
    </xf>
    <xf numFmtId="0" fontId="51" fillId="4" borderId="0" xfId="0" applyFont="1" applyFill="1" applyBorder="1" applyAlignment="1">
      <alignment horizontal="center" vertical="center" wrapText="1"/>
    </xf>
    <xf numFmtId="0" fontId="51" fillId="4" borderId="7" xfId="0" applyFont="1" applyFill="1" applyBorder="1" applyAlignment="1">
      <alignment horizontal="center" vertical="center" wrapText="1"/>
    </xf>
    <xf numFmtId="0" fontId="51" fillId="4" borderId="8" xfId="0" applyFont="1" applyFill="1" applyBorder="1" applyAlignment="1">
      <alignment horizontal="center" vertical="center" wrapText="1"/>
    </xf>
    <xf numFmtId="0" fontId="51" fillId="4" borderId="6" xfId="0" applyFont="1" applyFill="1" applyBorder="1" applyAlignment="1">
      <alignment horizontal="center" vertical="center" wrapText="1"/>
    </xf>
    <xf numFmtId="0" fontId="51" fillId="4" borderId="11" xfId="0" applyFont="1" applyFill="1" applyBorder="1" applyAlignment="1">
      <alignment horizontal="center" vertical="center" wrapText="1"/>
    </xf>
    <xf numFmtId="165" fontId="43" fillId="3" borderId="20" xfId="0" applyNumberFormat="1" applyFont="1" applyFill="1" applyBorder="1" applyAlignment="1">
      <alignment horizontal="center" vertical="center" wrapText="1"/>
    </xf>
    <xf numFmtId="165" fontId="43" fillId="3" borderId="38" xfId="0" applyNumberFormat="1" applyFont="1" applyFill="1" applyBorder="1" applyAlignment="1">
      <alignment horizontal="center" vertical="center" wrapText="1"/>
    </xf>
    <xf numFmtId="165" fontId="13" fillId="3" borderId="27" xfId="0" applyNumberFormat="1" applyFont="1" applyFill="1" applyBorder="1" applyAlignment="1">
      <alignment horizontal="center" vertical="center" wrapText="1"/>
    </xf>
    <xf numFmtId="165" fontId="13" fillId="3" borderId="1" xfId="0" applyNumberFormat="1" applyFont="1" applyFill="1" applyBorder="1" applyAlignment="1">
      <alignment horizontal="center" vertical="center" wrapText="1"/>
    </xf>
    <xf numFmtId="165" fontId="13" fillId="3" borderId="35" xfId="0" applyNumberFormat="1" applyFont="1" applyFill="1" applyBorder="1" applyAlignment="1">
      <alignment horizontal="center" vertical="center" wrapText="1"/>
    </xf>
    <xf numFmtId="0" fontId="56" fillId="4" borderId="46" xfId="0" applyFont="1" applyFill="1" applyBorder="1" applyAlignment="1">
      <alignment horizontal="center" vertical="center" wrapText="1"/>
    </xf>
    <xf numFmtId="0" fontId="56" fillId="4" borderId="24" xfId="0" applyFont="1" applyFill="1" applyBorder="1" applyAlignment="1">
      <alignment horizontal="center" vertical="center" wrapText="1"/>
    </xf>
    <xf numFmtId="0" fontId="56" fillId="4" borderId="33" xfId="0" applyFont="1" applyFill="1" applyBorder="1" applyAlignment="1">
      <alignment horizontal="center" vertical="center" wrapText="1"/>
    </xf>
    <xf numFmtId="1" fontId="43" fillId="4" borderId="14" xfId="0" applyNumberFormat="1" applyFont="1" applyFill="1" applyBorder="1" applyAlignment="1">
      <alignment horizontal="center" vertical="center" wrapText="1"/>
    </xf>
    <xf numFmtId="1" fontId="43" fillId="4" borderId="53" xfId="0" applyNumberFormat="1" applyFont="1" applyFill="1" applyBorder="1" applyAlignment="1">
      <alignment horizontal="center" vertical="center" wrapText="1"/>
    </xf>
    <xf numFmtId="165" fontId="13" fillId="3" borderId="26" xfId="0" applyNumberFormat="1" applyFont="1" applyFill="1" applyBorder="1" applyAlignment="1">
      <alignment horizontal="center" vertical="center" wrapText="1"/>
    </xf>
    <xf numFmtId="165" fontId="51" fillId="3" borderId="46" xfId="0" applyNumberFormat="1" applyFont="1" applyFill="1" applyBorder="1" applyAlignment="1">
      <alignment horizontal="center" vertical="center" wrapText="1"/>
    </xf>
    <xf numFmtId="165" fontId="51" fillId="3" borderId="24" xfId="0" applyNumberFormat="1" applyFont="1" applyFill="1" applyBorder="1" applyAlignment="1">
      <alignment horizontal="center" vertical="center" wrapText="1"/>
    </xf>
    <xf numFmtId="0" fontId="43" fillId="3" borderId="46" xfId="0" applyFont="1" applyFill="1" applyBorder="1" applyAlignment="1">
      <alignment horizontal="center" vertical="center" wrapText="1"/>
    </xf>
    <xf numFmtId="0" fontId="43" fillId="3" borderId="24" xfId="0" applyFont="1" applyFill="1" applyBorder="1" applyAlignment="1">
      <alignment horizontal="center" vertical="center" wrapText="1"/>
    </xf>
    <xf numFmtId="0" fontId="43" fillId="3" borderId="33" xfId="0" applyFont="1" applyFill="1" applyBorder="1" applyAlignment="1">
      <alignment horizontal="center" vertical="center" wrapText="1"/>
    </xf>
    <xf numFmtId="165" fontId="43" fillId="3" borderId="18" xfId="0" applyNumberFormat="1" applyFont="1" applyFill="1" applyBorder="1" applyAlignment="1">
      <alignment horizontal="center" vertical="center" wrapText="1"/>
    </xf>
    <xf numFmtId="165" fontId="43" fillId="3" borderId="36" xfId="0" applyNumberFormat="1" applyFont="1" applyFill="1" applyBorder="1" applyAlignment="1">
      <alignment horizontal="center" vertical="center" wrapText="1"/>
    </xf>
    <xf numFmtId="165" fontId="43" fillId="3" borderId="19" xfId="0" applyNumberFormat="1" applyFont="1" applyFill="1" applyBorder="1" applyAlignment="1">
      <alignment horizontal="center" vertical="center" wrapText="1"/>
    </xf>
    <xf numFmtId="165" fontId="43" fillId="3" borderId="37" xfId="0" applyNumberFormat="1" applyFont="1" applyFill="1" applyBorder="1" applyAlignment="1">
      <alignment horizontal="center" vertical="center" wrapText="1"/>
    </xf>
    <xf numFmtId="165" fontId="51" fillId="3" borderId="23" xfId="0" applyNumberFormat="1" applyFont="1" applyFill="1" applyBorder="1" applyAlignment="1">
      <alignment horizontal="center" vertical="center" wrapText="1"/>
    </xf>
    <xf numFmtId="165" fontId="51" fillId="3" borderId="53" xfId="0" applyNumberFormat="1" applyFont="1" applyFill="1" applyBorder="1" applyAlignment="1">
      <alignment horizontal="center" vertical="center" wrapText="1"/>
    </xf>
    <xf numFmtId="0" fontId="43" fillId="3" borderId="35" xfId="0" applyFont="1" applyFill="1" applyBorder="1" applyAlignment="1">
      <alignment horizontal="center" vertical="center" wrapText="1"/>
    </xf>
    <xf numFmtId="0" fontId="43" fillId="3" borderId="23" xfId="0" applyFont="1" applyFill="1" applyBorder="1" applyAlignment="1">
      <alignment horizontal="center" vertical="center" wrapText="1"/>
    </xf>
    <xf numFmtId="165" fontId="51" fillId="3" borderId="22" xfId="0" applyNumberFormat="1" applyFont="1" applyFill="1" applyBorder="1" applyAlignment="1">
      <alignment horizontal="center" vertical="center" wrapText="1"/>
    </xf>
    <xf numFmtId="165" fontId="51" fillId="3" borderId="52" xfId="0" applyNumberFormat="1" applyFont="1" applyFill="1" applyBorder="1" applyAlignment="1">
      <alignment horizontal="center" vertical="center" wrapText="1"/>
    </xf>
    <xf numFmtId="165" fontId="13" fillId="3" borderId="34" xfId="0" applyNumberFormat="1" applyFont="1" applyFill="1" applyBorder="1" applyAlignment="1">
      <alignment horizontal="center" vertical="center" wrapText="1"/>
    </xf>
    <xf numFmtId="165" fontId="13" fillId="3" borderId="22" xfId="0" applyNumberFormat="1" applyFont="1" applyFill="1" applyBorder="1" applyAlignment="1">
      <alignment horizontal="center" vertical="center" wrapText="1"/>
    </xf>
    <xf numFmtId="165" fontId="13" fillId="3" borderId="52" xfId="0" applyNumberFormat="1" applyFont="1" applyFill="1" applyBorder="1" applyAlignment="1">
      <alignment horizontal="center" vertical="center" wrapText="1"/>
    </xf>
    <xf numFmtId="165" fontId="13" fillId="3" borderId="23" xfId="0" applyNumberFormat="1" applyFont="1" applyFill="1" applyBorder="1" applyAlignment="1">
      <alignment horizontal="center" vertical="center" wrapText="1"/>
    </xf>
    <xf numFmtId="165" fontId="13" fillId="3" borderId="32" xfId="0" applyNumberFormat="1" applyFont="1" applyFill="1" applyBorder="1" applyAlignment="1">
      <alignment horizontal="center" vertical="center" wrapText="1"/>
    </xf>
    <xf numFmtId="165" fontId="13" fillId="3" borderId="53" xfId="0" applyNumberFormat="1" applyFont="1" applyFill="1" applyBorder="1" applyAlignment="1">
      <alignment horizontal="center" vertical="center" wrapText="1"/>
    </xf>
    <xf numFmtId="165" fontId="51" fillId="3" borderId="35" xfId="0" applyNumberFormat="1" applyFont="1" applyFill="1" applyBorder="1" applyAlignment="1">
      <alignment horizontal="center" vertical="center" wrapText="1"/>
    </xf>
    <xf numFmtId="165" fontId="51" fillId="3" borderId="14" xfId="0" applyNumberFormat="1" applyFont="1" applyFill="1" applyBorder="1" applyAlignment="1">
      <alignment horizontal="center" vertical="center" wrapText="1"/>
    </xf>
    <xf numFmtId="165" fontId="51" fillId="3" borderId="34" xfId="0" applyNumberFormat="1" applyFont="1" applyFill="1" applyBorder="1" applyAlignment="1">
      <alignment horizontal="center" vertical="center" wrapText="1"/>
    </xf>
    <xf numFmtId="0" fontId="51" fillId="4" borderId="1" xfId="0" applyFont="1" applyFill="1" applyBorder="1" applyAlignment="1">
      <alignment horizontal="center" vertical="center" wrapText="1"/>
    </xf>
    <xf numFmtId="165" fontId="51" fillId="3" borderId="19" xfId="0" applyNumberFormat="1" applyFont="1" applyFill="1" applyBorder="1" applyAlignment="1">
      <alignment horizontal="center" vertical="center" wrapText="1"/>
    </xf>
    <xf numFmtId="165" fontId="12" fillId="3" borderId="19" xfId="0" applyNumberFormat="1" applyFont="1" applyFill="1" applyBorder="1" applyAlignment="1">
      <alignment horizontal="center" vertical="center" wrapText="1"/>
    </xf>
    <xf numFmtId="165" fontId="12" fillId="3" borderId="37" xfId="0" applyNumberFormat="1" applyFont="1" applyFill="1" applyBorder="1" applyAlignment="1">
      <alignment horizontal="center" vertical="center" wrapText="1"/>
    </xf>
    <xf numFmtId="1" fontId="12" fillId="3" borderId="14" xfId="0" applyNumberFormat="1" applyFont="1" applyFill="1" applyBorder="1" applyAlignment="1">
      <alignment horizontal="center" vertical="center" wrapText="1"/>
    </xf>
    <xf numFmtId="1" fontId="12" fillId="3" borderId="53" xfId="0" applyNumberFormat="1" applyFont="1" applyFill="1" applyBorder="1" applyAlignment="1">
      <alignment horizontal="center" vertical="center" wrapText="1"/>
    </xf>
    <xf numFmtId="1" fontId="12" fillId="3" borderId="15" xfId="0" applyNumberFormat="1" applyFont="1" applyFill="1" applyBorder="1" applyAlignment="1">
      <alignment horizontal="center" vertical="center" wrapText="1"/>
    </xf>
    <xf numFmtId="1" fontId="12" fillId="3" borderId="51" xfId="0" applyNumberFormat="1" applyFont="1" applyFill="1" applyBorder="1" applyAlignment="1">
      <alignment horizontal="center" vertical="center" wrapText="1"/>
    </xf>
    <xf numFmtId="165" fontId="12" fillId="3" borderId="18" xfId="0" applyNumberFormat="1" applyFont="1" applyFill="1" applyBorder="1" applyAlignment="1">
      <alignment horizontal="center" vertical="center" wrapText="1"/>
    </xf>
    <xf numFmtId="165" fontId="12" fillId="3" borderId="36" xfId="0" applyNumberFormat="1" applyFont="1" applyFill="1" applyBorder="1" applyAlignment="1">
      <alignment horizontal="center" vertical="center" wrapText="1"/>
    </xf>
    <xf numFmtId="0" fontId="12" fillId="3" borderId="24" xfId="0" applyFont="1" applyFill="1" applyBorder="1" applyAlignment="1">
      <alignment horizontal="center" vertical="center" wrapText="1"/>
    </xf>
    <xf numFmtId="0" fontId="12" fillId="3" borderId="33" xfId="0" applyFont="1" applyFill="1" applyBorder="1" applyAlignment="1">
      <alignment horizontal="center" vertical="center" wrapText="1"/>
    </xf>
    <xf numFmtId="165" fontId="12" fillId="3" borderId="20" xfId="0" applyNumberFormat="1" applyFont="1" applyFill="1" applyBorder="1" applyAlignment="1">
      <alignment horizontal="center" vertical="center" wrapText="1"/>
    </xf>
    <xf numFmtId="165" fontId="12" fillId="3" borderId="38" xfId="0" applyNumberFormat="1" applyFont="1" applyFill="1" applyBorder="1" applyAlignment="1">
      <alignment horizontal="center" vertical="center" wrapText="1"/>
    </xf>
    <xf numFmtId="165" fontId="13" fillId="3" borderId="19" xfId="0" applyNumberFormat="1" applyFont="1" applyFill="1" applyBorder="1" applyAlignment="1">
      <alignment horizontal="center" vertical="center" wrapText="1"/>
    </xf>
    <xf numFmtId="165" fontId="13" fillId="3" borderId="20" xfId="0" applyNumberFormat="1" applyFont="1" applyFill="1" applyBorder="1" applyAlignment="1">
      <alignment horizontal="center" vertical="center" wrapText="1"/>
    </xf>
    <xf numFmtId="165" fontId="13" fillId="3" borderId="46" xfId="0" applyNumberFormat="1" applyFont="1" applyFill="1" applyBorder="1" applyAlignment="1">
      <alignment horizontal="center" vertical="center" wrapText="1"/>
    </xf>
    <xf numFmtId="165" fontId="13" fillId="3" borderId="18" xfId="0" applyNumberFormat="1" applyFont="1" applyFill="1" applyBorder="1" applyAlignment="1">
      <alignment horizontal="center" vertical="center" wrapText="1"/>
    </xf>
    <xf numFmtId="0" fontId="12" fillId="4" borderId="39" xfId="0" applyFont="1" applyFill="1" applyBorder="1" applyAlignment="1">
      <alignment horizontal="center" vertical="center"/>
    </xf>
    <xf numFmtId="0" fontId="12" fillId="4" borderId="40" xfId="0" applyFont="1" applyFill="1" applyBorder="1" applyAlignment="1">
      <alignment horizontal="center" vertical="center"/>
    </xf>
    <xf numFmtId="0" fontId="12" fillId="4" borderId="42" xfId="0" applyFont="1" applyFill="1" applyBorder="1" applyAlignment="1">
      <alignment horizontal="center" vertical="center"/>
    </xf>
    <xf numFmtId="0" fontId="12" fillId="4" borderId="41" xfId="0" applyFont="1" applyFill="1" applyBorder="1" applyAlignment="1">
      <alignment horizontal="center" vertical="center"/>
    </xf>
    <xf numFmtId="0" fontId="12" fillId="4" borderId="48" xfId="0" applyFont="1" applyFill="1" applyBorder="1" applyAlignment="1">
      <alignment horizontal="center" vertical="center"/>
    </xf>
    <xf numFmtId="0" fontId="13" fillId="4" borderId="46" xfId="0" applyFont="1" applyFill="1" applyBorder="1" applyAlignment="1">
      <alignment horizontal="left" vertical="center" wrapText="1"/>
    </xf>
    <xf numFmtId="49" fontId="13" fillId="4" borderId="23" xfId="0" applyNumberFormat="1" applyFont="1" applyFill="1" applyBorder="1" applyAlignment="1">
      <alignment horizontal="center" vertical="center" wrapText="1"/>
    </xf>
    <xf numFmtId="49" fontId="13" fillId="4" borderId="32" xfId="0" applyNumberFormat="1" applyFont="1" applyFill="1" applyBorder="1" applyAlignment="1">
      <alignment horizontal="center" vertical="center" wrapText="1"/>
    </xf>
    <xf numFmtId="0" fontId="13" fillId="4" borderId="22" xfId="0" applyFont="1" applyFill="1" applyBorder="1" applyAlignment="1">
      <alignment horizontal="center" vertical="center"/>
    </xf>
    <xf numFmtId="0" fontId="13" fillId="4" borderId="31" xfId="0" applyFont="1" applyFill="1" applyBorder="1" applyAlignment="1">
      <alignment horizontal="center" vertical="center"/>
    </xf>
    <xf numFmtId="0" fontId="51" fillId="4" borderId="14" xfId="0" applyFont="1" applyFill="1" applyBorder="1" applyAlignment="1">
      <alignment horizontal="center" vertical="center" wrapText="1"/>
    </xf>
    <xf numFmtId="165" fontId="12" fillId="3" borderId="13" xfId="0" applyNumberFormat="1" applyFont="1" applyFill="1" applyBorder="1" applyAlignment="1">
      <alignment horizontal="center" vertical="center" wrapText="1"/>
    </xf>
    <xf numFmtId="165" fontId="12" fillId="3" borderId="52" xfId="0" applyNumberFormat="1" applyFont="1" applyFill="1" applyBorder="1" applyAlignment="1">
      <alignment horizontal="center" vertical="center" wrapText="1"/>
    </xf>
    <xf numFmtId="0" fontId="13" fillId="4" borderId="0" xfId="0" applyFont="1" applyFill="1" applyAlignment="1">
      <alignment horizontal="left" vertical="center" wrapText="1"/>
    </xf>
    <xf numFmtId="0" fontId="43" fillId="3" borderId="43" xfId="0" applyFont="1" applyFill="1" applyBorder="1" applyAlignment="1">
      <alignment horizontal="left" vertical="center" wrapText="1"/>
    </xf>
    <xf numFmtId="0" fontId="43" fillId="3" borderId="49" xfId="0" applyFont="1" applyFill="1" applyBorder="1" applyAlignment="1">
      <alignment horizontal="left" vertical="center" wrapText="1"/>
    </xf>
    <xf numFmtId="0" fontId="51" fillId="4" borderId="34" xfId="0" applyFont="1" applyFill="1" applyBorder="1" applyAlignment="1">
      <alignment horizontal="center" vertical="center"/>
    </xf>
    <xf numFmtId="0" fontId="51" fillId="4" borderId="22" xfId="0" applyFont="1" applyFill="1" applyBorder="1" applyAlignment="1">
      <alignment horizontal="center" vertical="center"/>
    </xf>
    <xf numFmtId="0" fontId="51" fillId="4" borderId="52" xfId="0" applyFont="1" applyFill="1" applyBorder="1" applyAlignment="1">
      <alignment horizontal="center" vertical="center"/>
    </xf>
    <xf numFmtId="0" fontId="51" fillId="4" borderId="46" xfId="0" applyFont="1" applyFill="1" applyBorder="1" applyAlignment="1">
      <alignment horizontal="center" vertical="center" wrapText="1"/>
    </xf>
    <xf numFmtId="0" fontId="51" fillId="4" borderId="24" xfId="0" applyFont="1" applyFill="1" applyBorder="1" applyAlignment="1">
      <alignment horizontal="center" vertical="center" wrapText="1"/>
    </xf>
    <xf numFmtId="0" fontId="51" fillId="4" borderId="33" xfId="0" applyFont="1" applyFill="1" applyBorder="1" applyAlignment="1">
      <alignment horizontal="center" vertical="center" wrapText="1"/>
    </xf>
    <xf numFmtId="0" fontId="51" fillId="4" borderId="31" xfId="0" applyFont="1" applyFill="1" applyBorder="1" applyAlignment="1">
      <alignment horizontal="center" vertical="center"/>
    </xf>
    <xf numFmtId="0" fontId="51" fillId="0" borderId="8"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1" xfId="0" applyFont="1" applyBorder="1" applyAlignment="1">
      <alignment horizontal="center" vertical="center" wrapText="1"/>
    </xf>
    <xf numFmtId="0" fontId="12" fillId="4" borderId="63" xfId="0" applyFont="1" applyFill="1" applyBorder="1" applyAlignment="1">
      <alignment horizontal="left" vertical="center" wrapText="1"/>
    </xf>
    <xf numFmtId="0" fontId="12" fillId="4" borderId="54" xfId="0" applyFont="1" applyFill="1" applyBorder="1" applyAlignment="1">
      <alignment horizontal="left" vertical="center" wrapText="1"/>
    </xf>
    <xf numFmtId="165" fontId="43" fillId="3" borderId="13" xfId="0" applyNumberFormat="1" applyFont="1" applyFill="1" applyBorder="1" applyAlignment="1">
      <alignment horizontal="center" vertical="center" wrapText="1"/>
    </xf>
    <xf numFmtId="0" fontId="12" fillId="4" borderId="65" xfId="0" applyFont="1" applyFill="1" applyBorder="1" applyAlignment="1">
      <alignment horizontal="left" vertical="center" wrapText="1"/>
    </xf>
    <xf numFmtId="0" fontId="12" fillId="4" borderId="66" xfId="0" applyFont="1" applyFill="1" applyBorder="1" applyAlignment="1">
      <alignment horizontal="left" vertical="center" wrapText="1"/>
    </xf>
    <xf numFmtId="49" fontId="51" fillId="0" borderId="23" xfId="0" applyNumberFormat="1" applyFont="1" applyBorder="1" applyAlignment="1">
      <alignment horizontal="center" vertical="center" wrapText="1"/>
    </xf>
    <xf numFmtId="49" fontId="51" fillId="0" borderId="32" xfId="0" applyNumberFormat="1" applyFont="1" applyBorder="1" applyAlignment="1">
      <alignment horizontal="center" vertical="center" wrapText="1"/>
    </xf>
    <xf numFmtId="0" fontId="12" fillId="3" borderId="16" xfId="0" applyFont="1" applyFill="1" applyBorder="1" applyAlignment="1">
      <alignment horizontal="left" vertical="center" wrapText="1"/>
    </xf>
    <xf numFmtId="0" fontId="12" fillId="3" borderId="17"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12" fillId="3" borderId="47" xfId="0" applyFont="1" applyFill="1" applyBorder="1" applyAlignment="1">
      <alignment horizontal="left" vertical="center" wrapText="1"/>
    </xf>
    <xf numFmtId="0" fontId="12" fillId="3" borderId="41" xfId="0" applyFont="1" applyFill="1" applyBorder="1" applyAlignment="1">
      <alignment horizontal="left" vertical="center" wrapText="1"/>
    </xf>
    <xf numFmtId="0" fontId="12" fillId="3" borderId="48" xfId="0" applyFont="1" applyFill="1" applyBorder="1" applyAlignment="1">
      <alignment horizontal="left" vertical="center" wrapText="1"/>
    </xf>
    <xf numFmtId="0" fontId="12" fillId="4" borderId="64" xfId="0" applyFont="1" applyFill="1" applyBorder="1" applyAlignment="1">
      <alignment horizontal="left" vertical="center" wrapText="1"/>
    </xf>
    <xf numFmtId="0" fontId="12" fillId="4" borderId="3" xfId="0" applyFont="1" applyFill="1" applyBorder="1" applyAlignment="1">
      <alignment horizontal="left" vertical="center" wrapText="1"/>
    </xf>
    <xf numFmtId="0" fontId="12" fillId="4" borderId="47" xfId="0" applyFont="1" applyFill="1" applyBorder="1" applyAlignment="1">
      <alignment horizontal="center" vertical="center" wrapText="1"/>
    </xf>
    <xf numFmtId="0" fontId="12" fillId="4" borderId="41" xfId="0" applyFont="1" applyFill="1" applyBorder="1" applyAlignment="1">
      <alignment horizontal="center" vertical="center" wrapText="1"/>
    </xf>
    <xf numFmtId="0" fontId="12" fillId="4" borderId="48" xfId="0" applyFont="1" applyFill="1" applyBorder="1" applyAlignment="1">
      <alignment horizontal="center" vertical="center" wrapText="1"/>
    </xf>
    <xf numFmtId="165" fontId="43" fillId="3" borderId="52" xfId="0" applyNumberFormat="1" applyFont="1" applyFill="1" applyBorder="1" applyAlignment="1">
      <alignment horizontal="center" vertical="center" wrapText="1"/>
    </xf>
    <xf numFmtId="49" fontId="13" fillId="4" borderId="35"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3" borderId="35" xfId="0" applyFont="1" applyFill="1" applyBorder="1" applyAlignment="1">
      <alignment horizontal="center" vertical="center" wrapText="1"/>
    </xf>
    <xf numFmtId="0" fontId="13" fillId="4" borderId="35" xfId="0" applyFont="1" applyFill="1" applyBorder="1" applyAlignment="1">
      <alignment horizontal="center" vertical="center" wrapText="1"/>
    </xf>
    <xf numFmtId="0" fontId="13" fillId="4" borderId="23" xfId="0" applyFont="1" applyFill="1" applyBorder="1" applyAlignment="1">
      <alignment horizontal="center" vertical="center" wrapText="1"/>
    </xf>
    <xf numFmtId="0" fontId="12" fillId="3" borderId="35" xfId="0" applyFont="1" applyFill="1" applyBorder="1" applyAlignment="1">
      <alignment horizontal="center" vertical="center" wrapText="1"/>
    </xf>
    <xf numFmtId="0" fontId="12" fillId="3" borderId="23" xfId="0" applyFont="1" applyFill="1" applyBorder="1" applyAlignment="1">
      <alignment horizontal="center" vertical="center" wrapText="1"/>
    </xf>
    <xf numFmtId="0" fontId="12" fillId="3" borderId="32" xfId="0" applyFont="1" applyFill="1" applyBorder="1" applyAlignment="1">
      <alignment horizontal="center" vertical="center" wrapText="1"/>
    </xf>
    <xf numFmtId="0" fontId="51" fillId="4" borderId="47" xfId="0" applyFont="1" applyFill="1" applyBorder="1" applyAlignment="1">
      <alignment horizontal="center" vertical="center" wrapText="1"/>
    </xf>
    <xf numFmtId="0" fontId="56" fillId="4" borderId="9" xfId="0" applyFont="1" applyFill="1" applyBorder="1" applyAlignment="1">
      <alignment horizontal="center" vertical="center" wrapText="1"/>
    </xf>
    <xf numFmtId="0" fontId="56" fillId="4" borderId="10" xfId="0" applyFont="1" applyFill="1" applyBorder="1" applyAlignment="1">
      <alignment horizontal="center" vertical="center" wrapText="1"/>
    </xf>
    <xf numFmtId="0" fontId="56" fillId="4" borderId="49" xfId="0" applyFont="1" applyFill="1" applyBorder="1" applyAlignment="1">
      <alignment horizontal="center" vertical="center" wrapText="1"/>
    </xf>
    <xf numFmtId="0" fontId="51" fillId="4" borderId="53" xfId="0" applyFont="1" applyFill="1" applyBorder="1" applyAlignment="1">
      <alignment horizontal="center" vertical="center" wrapText="1"/>
    </xf>
    <xf numFmtId="49" fontId="51" fillId="4" borderId="6" xfId="0" applyNumberFormat="1" applyFont="1" applyFill="1" applyBorder="1" applyAlignment="1">
      <alignment horizontal="center" vertical="center" wrapText="1"/>
    </xf>
    <xf numFmtId="49" fontId="51" fillId="4" borderId="11" xfId="0" applyNumberFormat="1" applyFont="1" applyFill="1" applyBorder="1" applyAlignment="1">
      <alignment horizontal="center" vertical="center" wrapText="1"/>
    </xf>
    <xf numFmtId="0" fontId="51" fillId="4" borderId="17" xfId="0" applyFont="1" applyFill="1" applyBorder="1" applyAlignment="1">
      <alignment horizontal="center" vertical="center" wrapText="1"/>
    </xf>
    <xf numFmtId="0" fontId="43" fillId="3" borderId="34" xfId="0" applyFont="1" applyFill="1" applyBorder="1" applyAlignment="1">
      <alignment horizontal="center" vertical="center" wrapText="1"/>
    </xf>
    <xf numFmtId="0" fontId="43" fillId="3" borderId="22" xfId="0" applyFont="1" applyFill="1" applyBorder="1" applyAlignment="1">
      <alignment horizontal="center" vertical="center" wrapText="1"/>
    </xf>
    <xf numFmtId="49" fontId="51" fillId="4" borderId="1" xfId="0" applyNumberFormat="1" applyFont="1" applyFill="1" applyBorder="1" applyAlignment="1">
      <alignment horizontal="center" vertical="center" wrapText="1"/>
    </xf>
    <xf numFmtId="165" fontId="51" fillId="3" borderId="20" xfId="0" applyNumberFormat="1" applyFont="1" applyFill="1" applyBorder="1" applyAlignment="1">
      <alignment horizontal="center" vertical="center" wrapText="1"/>
    </xf>
    <xf numFmtId="0" fontId="43" fillId="3" borderId="19" xfId="0" applyFont="1" applyFill="1" applyBorder="1" applyAlignment="1">
      <alignment horizontal="center" vertical="center" wrapText="1"/>
    </xf>
    <xf numFmtId="0" fontId="56" fillId="4" borderId="28" xfId="0" applyFont="1" applyFill="1" applyBorder="1" applyAlignment="1">
      <alignment horizontal="center" vertical="center" wrapText="1"/>
    </xf>
    <xf numFmtId="0" fontId="56" fillId="4" borderId="25" xfId="0" applyFont="1" applyFill="1" applyBorder="1" applyAlignment="1">
      <alignment horizontal="center" vertical="center" wrapText="1"/>
    </xf>
    <xf numFmtId="0" fontId="56" fillId="4" borderId="5" xfId="0" applyFont="1" applyFill="1" applyBorder="1" applyAlignment="1">
      <alignment horizontal="center" vertical="center" wrapText="1"/>
    </xf>
    <xf numFmtId="0" fontId="56" fillId="4" borderId="0" xfId="0" applyFont="1" applyFill="1" applyBorder="1" applyAlignment="1">
      <alignment horizontal="center" vertical="center" wrapText="1"/>
    </xf>
    <xf numFmtId="0" fontId="56" fillId="4" borderId="41" xfId="0" applyFont="1" applyFill="1" applyBorder="1" applyAlignment="1">
      <alignment horizontal="center" vertical="center" wrapText="1"/>
    </xf>
    <xf numFmtId="0" fontId="43" fillId="4" borderId="16" xfId="0" applyFont="1" applyFill="1" applyBorder="1" applyAlignment="1">
      <alignment horizontal="left" vertical="center" wrapText="1"/>
    </xf>
    <xf numFmtId="0" fontId="43" fillId="4" borderId="17" xfId="0" applyFont="1" applyFill="1" applyBorder="1" applyAlignment="1">
      <alignment horizontal="left" vertical="center" wrapText="1"/>
    </xf>
    <xf numFmtId="0" fontId="43" fillId="4" borderId="47" xfId="0" applyFont="1" applyFill="1" applyBorder="1" applyAlignment="1">
      <alignment horizontal="left" vertical="center" wrapText="1"/>
    </xf>
    <xf numFmtId="0" fontId="43" fillId="4" borderId="41" xfId="0" applyFont="1" applyFill="1" applyBorder="1" applyAlignment="1">
      <alignment horizontal="left" vertical="center" wrapText="1"/>
    </xf>
    <xf numFmtId="0" fontId="56" fillId="4" borderId="12" xfId="0" applyFont="1" applyFill="1" applyBorder="1" applyAlignment="1">
      <alignment horizontal="center" vertical="center" wrapText="1"/>
    </xf>
    <xf numFmtId="0" fontId="56" fillId="4" borderId="7" xfId="0" applyFont="1" applyFill="1" applyBorder="1" applyAlignment="1">
      <alignment horizontal="center" vertical="center" wrapText="1"/>
    </xf>
    <xf numFmtId="0" fontId="56" fillId="4" borderId="51" xfId="0" applyFont="1" applyFill="1" applyBorder="1" applyAlignment="1">
      <alignment horizontal="center" vertical="center" wrapText="1"/>
    </xf>
    <xf numFmtId="0" fontId="43" fillId="3" borderId="53"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3" fillId="4" borderId="0"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3" fillId="4" borderId="34" xfId="0" applyFont="1" applyFill="1" applyBorder="1" applyAlignment="1">
      <alignment horizontal="center" vertical="center"/>
    </xf>
    <xf numFmtId="0" fontId="43" fillId="4" borderId="14" xfId="0" applyFont="1" applyFill="1" applyBorder="1" applyAlignment="1">
      <alignment horizontal="center" vertical="center" wrapText="1"/>
    </xf>
    <xf numFmtId="0" fontId="43" fillId="4" borderId="53" xfId="0" applyFont="1" applyFill="1" applyBorder="1" applyAlignment="1">
      <alignment horizontal="center" vertical="center" wrapText="1"/>
    </xf>
    <xf numFmtId="0" fontId="43" fillId="3" borderId="14" xfId="0" applyFont="1" applyFill="1" applyBorder="1" applyAlignment="1">
      <alignment horizontal="center" vertical="center" wrapText="1"/>
    </xf>
    <xf numFmtId="0" fontId="51" fillId="4" borderId="50"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12" fillId="3" borderId="22" xfId="0" applyFont="1" applyFill="1" applyBorder="1" applyAlignment="1">
      <alignment horizontal="center" vertical="center" wrapText="1"/>
    </xf>
    <xf numFmtId="0" fontId="12" fillId="3" borderId="31" xfId="0" applyFont="1" applyFill="1" applyBorder="1" applyAlignment="1">
      <alignment horizontal="center" vertical="center" wrapText="1"/>
    </xf>
    <xf numFmtId="0" fontId="43" fillId="3" borderId="44" xfId="0" applyFont="1" applyFill="1" applyBorder="1" applyAlignment="1">
      <alignment horizontal="center" vertical="center" wrapText="1"/>
    </xf>
    <xf numFmtId="0" fontId="43" fillId="3" borderId="50" xfId="0" applyFont="1" applyFill="1" applyBorder="1" applyAlignment="1">
      <alignment horizontal="center" vertical="center" wrapText="1"/>
    </xf>
    <xf numFmtId="165" fontId="12" fillId="3" borderId="45" xfId="0" applyNumberFormat="1" applyFont="1" applyFill="1" applyBorder="1" applyAlignment="1">
      <alignment horizontal="center" vertical="center" wrapText="1"/>
    </xf>
    <xf numFmtId="165" fontId="12" fillId="3" borderId="61" xfId="0" applyNumberFormat="1" applyFont="1" applyFill="1" applyBorder="1" applyAlignment="1">
      <alignment horizontal="center" vertical="center" wrapText="1"/>
    </xf>
    <xf numFmtId="0" fontId="56" fillId="4" borderId="30" xfId="0" applyFont="1" applyFill="1" applyBorder="1" applyAlignment="1">
      <alignment horizontal="center" vertical="center" wrapText="1"/>
    </xf>
    <xf numFmtId="0" fontId="12" fillId="3" borderId="27" xfId="0" applyFont="1" applyFill="1" applyBorder="1" applyAlignment="1">
      <alignment horizontal="center" vertical="center" wrapText="1"/>
    </xf>
    <xf numFmtId="0" fontId="13" fillId="4" borderId="19" xfId="0" applyFont="1" applyFill="1" applyBorder="1" applyAlignment="1">
      <alignment horizontal="center" vertical="center" wrapText="1"/>
    </xf>
    <xf numFmtId="0" fontId="51" fillId="4" borderId="34" xfId="0" applyFont="1" applyFill="1" applyBorder="1" applyAlignment="1">
      <alignment horizontal="center" vertical="center" wrapText="1"/>
    </xf>
    <xf numFmtId="0" fontId="51" fillId="4" borderId="16" xfId="0" applyFont="1" applyFill="1" applyBorder="1" applyAlignment="1">
      <alignment horizontal="center" vertical="center" wrapText="1"/>
    </xf>
    <xf numFmtId="0" fontId="56" fillId="3" borderId="16" xfId="0" applyFont="1" applyFill="1" applyBorder="1" applyAlignment="1">
      <alignment horizontal="center" vertical="center" wrapText="1"/>
    </xf>
    <xf numFmtId="0" fontId="56" fillId="3" borderId="17" xfId="0" applyFont="1" applyFill="1" applyBorder="1" applyAlignment="1">
      <alignment horizontal="center" vertical="center" wrapText="1"/>
    </xf>
    <xf numFmtId="0" fontId="56" fillId="3" borderId="43" xfId="0" applyFont="1" applyFill="1" applyBorder="1" applyAlignment="1">
      <alignment horizontal="center" vertical="center" wrapText="1"/>
    </xf>
    <xf numFmtId="0" fontId="56" fillId="3" borderId="47" xfId="0" applyFont="1" applyFill="1" applyBorder="1" applyAlignment="1">
      <alignment horizontal="center" vertical="center" wrapText="1"/>
    </xf>
    <xf numFmtId="0" fontId="56" fillId="3" borderId="41" xfId="0" applyFont="1" applyFill="1" applyBorder="1" applyAlignment="1">
      <alignment horizontal="center" vertical="center" wrapText="1"/>
    </xf>
    <xf numFmtId="0" fontId="56" fillId="3" borderId="49"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51" fillId="0" borderId="35" xfId="0" applyFont="1" applyBorder="1" applyAlignment="1">
      <alignment horizontal="center" vertical="center" wrapText="1"/>
    </xf>
    <xf numFmtId="0" fontId="51" fillId="0" borderId="23" xfId="0" applyFont="1" applyBorder="1" applyAlignment="1">
      <alignment horizontal="center" vertical="center" wrapText="1"/>
    </xf>
    <xf numFmtId="0" fontId="51" fillId="0" borderId="32" xfId="0" applyFont="1" applyBorder="1" applyAlignment="1">
      <alignment horizontal="center" vertical="center" wrapText="1"/>
    </xf>
    <xf numFmtId="0" fontId="56" fillId="3" borderId="44" xfId="0" applyFont="1" applyFill="1" applyBorder="1" applyAlignment="1">
      <alignment horizontal="center" vertical="center" wrapText="1"/>
    </xf>
    <xf numFmtId="0" fontId="56" fillId="3" borderId="50"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52" xfId="0" applyFont="1" applyFill="1" applyBorder="1" applyAlignment="1">
      <alignment horizontal="center" vertical="center" wrapText="1"/>
    </xf>
    <xf numFmtId="0" fontId="51" fillId="4" borderId="43" xfId="0" applyFont="1" applyFill="1" applyBorder="1" applyAlignment="1">
      <alignment horizontal="center" vertical="center" wrapText="1"/>
    </xf>
    <xf numFmtId="0" fontId="12" fillId="3" borderId="20" xfId="0" applyFont="1" applyFill="1" applyBorder="1" applyAlignment="1">
      <alignment horizontal="center" vertical="center" wrapText="1"/>
    </xf>
    <xf numFmtId="165" fontId="12" fillId="3" borderId="60" xfId="0" applyNumberFormat="1" applyFont="1" applyFill="1" applyBorder="1" applyAlignment="1">
      <alignment horizontal="center" vertical="center" wrapText="1"/>
    </xf>
    <xf numFmtId="165" fontId="12" fillId="3" borderId="62" xfId="0" applyNumberFormat="1" applyFont="1" applyFill="1" applyBorder="1" applyAlignment="1">
      <alignment horizontal="center" vertical="center" wrapText="1"/>
    </xf>
    <xf numFmtId="0" fontId="13" fillId="4" borderId="24" xfId="0" applyFont="1" applyFill="1" applyBorder="1" applyAlignment="1">
      <alignment horizontal="center" vertical="center" wrapText="1"/>
    </xf>
    <xf numFmtId="0" fontId="13" fillId="4" borderId="33" xfId="0" applyFont="1" applyFill="1" applyBorder="1" applyAlignment="1">
      <alignment horizontal="center" vertical="center" wrapText="1"/>
    </xf>
    <xf numFmtId="0" fontId="12" fillId="3" borderId="53" xfId="0" applyFont="1" applyFill="1" applyBorder="1" applyAlignment="1">
      <alignment horizontal="center" vertical="center" wrapText="1"/>
    </xf>
    <xf numFmtId="0" fontId="51" fillId="4" borderId="44" xfId="0" applyFont="1" applyFill="1" applyBorder="1" applyAlignment="1">
      <alignment horizontal="center" vertical="center" wrapText="1"/>
    </xf>
    <xf numFmtId="0" fontId="12" fillId="0" borderId="0" xfId="0" applyFont="1" applyAlignment="1">
      <alignment horizontal="center" vertical="center"/>
    </xf>
    <xf numFmtId="0" fontId="13" fillId="0" borderId="35" xfId="0" applyFont="1" applyBorder="1" applyAlignment="1">
      <alignment horizontal="center" vertical="center" textRotation="90" wrapText="1"/>
    </xf>
    <xf numFmtId="0" fontId="13" fillId="0" borderId="23" xfId="0" applyFont="1" applyBorder="1" applyAlignment="1">
      <alignment horizontal="center" vertical="center" textRotation="90" wrapText="1"/>
    </xf>
    <xf numFmtId="0" fontId="13" fillId="0" borderId="32" xfId="0" applyFont="1" applyBorder="1" applyAlignment="1">
      <alignment horizontal="center" vertical="center" textRotation="90"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3" fillId="0" borderId="8" xfId="0" applyFont="1" applyBorder="1" applyAlignment="1">
      <alignment horizontal="center" vertical="center" textRotation="90" wrapText="1"/>
    </xf>
    <xf numFmtId="0" fontId="13" fillId="0" borderId="6" xfId="0" applyFont="1" applyBorder="1" applyAlignment="1">
      <alignment horizontal="center" vertical="center" textRotation="90" wrapText="1"/>
    </xf>
    <xf numFmtId="0" fontId="13" fillId="0" borderId="11" xfId="0" applyFont="1" applyBorder="1" applyAlignment="1">
      <alignment horizontal="center" vertical="center" textRotation="90" wrapText="1"/>
    </xf>
    <xf numFmtId="0" fontId="12" fillId="0" borderId="13" xfId="0" applyFont="1" applyBorder="1" applyAlignment="1">
      <alignment horizontal="center" vertical="center" textRotation="90"/>
    </xf>
    <xf numFmtId="0" fontId="12" fillId="0" borderId="22" xfId="0" applyFont="1" applyBorder="1" applyAlignment="1">
      <alignment horizontal="center" vertical="center" textRotation="90"/>
    </xf>
    <xf numFmtId="0" fontId="12" fillId="0" borderId="31" xfId="0" applyFont="1" applyBorder="1" applyAlignment="1">
      <alignment horizontal="center" vertical="center" textRotation="90"/>
    </xf>
    <xf numFmtId="0" fontId="12" fillId="0" borderId="64"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57" xfId="0" applyFont="1" applyBorder="1" applyAlignment="1">
      <alignment horizontal="center" vertical="center" wrapText="1"/>
    </xf>
    <xf numFmtId="0" fontId="12" fillId="3" borderId="6"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0" borderId="57" xfId="0" applyFont="1" applyBorder="1" applyAlignment="1">
      <alignment horizontal="center" vertical="center"/>
    </xf>
    <xf numFmtId="0" fontId="12" fillId="0" borderId="14" xfId="0" applyFont="1" applyBorder="1" applyAlignment="1">
      <alignment horizontal="center" vertical="center" textRotation="90"/>
    </xf>
    <xf numFmtId="0" fontId="12" fillId="0" borderId="23" xfId="0" applyFont="1" applyBorder="1" applyAlignment="1">
      <alignment horizontal="center" vertical="center" textRotation="90"/>
    </xf>
    <xf numFmtId="0" fontId="12" fillId="0" borderId="32" xfId="0" applyFont="1" applyBorder="1" applyAlignment="1">
      <alignment horizontal="center" vertical="center" textRotation="90"/>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7" xfId="0" applyFont="1" applyBorder="1" applyAlignment="1">
      <alignment horizontal="center" vertical="center" wrapText="1"/>
    </xf>
    <xf numFmtId="165" fontId="13" fillId="3" borderId="31" xfId="0" applyNumberFormat="1" applyFont="1" applyFill="1" applyBorder="1" applyAlignment="1">
      <alignment horizontal="center" vertical="center" wrapText="1"/>
    </xf>
    <xf numFmtId="0" fontId="13" fillId="4" borderId="15" xfId="0" applyFont="1" applyFill="1" applyBorder="1" applyAlignment="1">
      <alignment horizontal="center" vertical="center" wrapText="1"/>
    </xf>
    <xf numFmtId="0" fontId="21" fillId="0" borderId="30"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9" xfId="0" applyFont="1" applyBorder="1" applyAlignment="1">
      <alignment horizontal="center" vertical="center" wrapText="1"/>
    </xf>
    <xf numFmtId="0" fontId="12" fillId="0" borderId="39" xfId="0" applyFont="1" applyBorder="1" applyAlignment="1">
      <alignment horizontal="center" vertical="center"/>
    </xf>
    <xf numFmtId="0" fontId="12" fillId="0" borderId="40" xfId="0" applyFont="1" applyBorder="1" applyAlignment="1">
      <alignment horizontal="center" vertical="center"/>
    </xf>
    <xf numFmtId="0" fontId="12" fillId="0" borderId="42" xfId="0" applyFont="1" applyBorder="1" applyAlignment="1">
      <alignment horizontal="center" vertical="center"/>
    </xf>
    <xf numFmtId="165" fontId="13" fillId="3" borderId="4" xfId="0" applyNumberFormat="1" applyFont="1" applyFill="1" applyBorder="1" applyAlignment="1">
      <alignment horizontal="center" vertical="center" wrapText="1"/>
    </xf>
    <xf numFmtId="1" fontId="12" fillId="3" borderId="23" xfId="0" applyNumberFormat="1" applyFont="1" applyFill="1" applyBorder="1" applyAlignment="1">
      <alignment horizontal="center" vertical="center" wrapText="1"/>
    </xf>
    <xf numFmtId="1" fontId="12" fillId="3" borderId="32" xfId="0" applyNumberFormat="1" applyFont="1" applyFill="1" applyBorder="1" applyAlignment="1">
      <alignment horizontal="center" vertical="center" wrapText="1"/>
    </xf>
    <xf numFmtId="0" fontId="12" fillId="0" borderId="15"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33" xfId="0" applyFont="1" applyBorder="1" applyAlignment="1">
      <alignment horizontal="center" vertical="center" wrapText="1"/>
    </xf>
    <xf numFmtId="0" fontId="21" fillId="0" borderId="8" xfId="0" applyFont="1" applyBorder="1" applyAlignment="1">
      <alignment horizontal="center" vertical="center"/>
    </xf>
    <xf numFmtId="0" fontId="21" fillId="0" borderId="5" xfId="0" applyFont="1" applyBorder="1" applyAlignment="1">
      <alignment horizontal="center" vertical="center"/>
    </xf>
    <xf numFmtId="0" fontId="21" fillId="0" borderId="9" xfId="0" applyFont="1" applyBorder="1" applyAlignment="1">
      <alignment horizontal="center" vertical="center"/>
    </xf>
    <xf numFmtId="49" fontId="51" fillId="4" borderId="35" xfId="0" applyNumberFormat="1" applyFont="1" applyFill="1" applyBorder="1" applyAlignment="1">
      <alignment horizontal="center" vertical="center" wrapText="1"/>
    </xf>
    <xf numFmtId="0" fontId="12" fillId="0" borderId="21" xfId="0" applyFont="1" applyBorder="1" applyAlignment="1">
      <alignment horizontal="center" vertical="center" wrapText="1"/>
    </xf>
    <xf numFmtId="0" fontId="12" fillId="0" borderId="56" xfId="0" applyFont="1" applyBorder="1" applyAlignment="1">
      <alignment horizontal="center" vertical="center" wrapText="1"/>
    </xf>
    <xf numFmtId="0" fontId="12" fillId="3" borderId="17"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12" fillId="3" borderId="29" xfId="0" applyFont="1" applyFill="1" applyBorder="1" applyAlignment="1">
      <alignment horizontal="center" vertical="center" wrapText="1"/>
    </xf>
    <xf numFmtId="1" fontId="12" fillId="3" borderId="35" xfId="0" applyNumberFormat="1" applyFont="1" applyFill="1" applyBorder="1" applyAlignment="1">
      <alignment horizontal="center" vertical="center" wrapText="1"/>
    </xf>
    <xf numFmtId="0" fontId="13" fillId="0" borderId="5" xfId="0" applyFont="1" applyBorder="1" applyAlignment="1">
      <alignment horizontal="center" vertical="center" textRotation="90" wrapText="1"/>
    </xf>
    <xf numFmtId="0" fontId="13" fillId="0" borderId="9" xfId="0" applyFont="1" applyBorder="1" applyAlignment="1">
      <alignment horizontal="center" vertical="center" textRotation="90" wrapText="1"/>
    </xf>
    <xf numFmtId="0" fontId="13" fillId="0" borderId="0" xfId="0" applyFont="1" applyBorder="1" applyAlignment="1">
      <alignment horizontal="center" vertical="center" textRotation="90" wrapText="1"/>
    </xf>
    <xf numFmtId="0" fontId="13" fillId="0" borderId="10" xfId="0" applyFont="1" applyBorder="1" applyAlignment="1">
      <alignment horizontal="center" vertical="center" textRotation="90" wrapText="1"/>
    </xf>
    <xf numFmtId="0" fontId="13" fillId="0" borderId="7" xfId="0" applyFont="1" applyBorder="1" applyAlignment="1">
      <alignment horizontal="center" vertical="center" textRotation="90" wrapText="1"/>
    </xf>
    <xf numFmtId="0" fontId="13" fillId="0" borderId="12" xfId="0" applyFont="1" applyBorder="1" applyAlignment="1">
      <alignment horizontal="center" vertical="center" textRotation="90" wrapText="1"/>
    </xf>
    <xf numFmtId="0" fontId="13" fillId="0" borderId="30" xfId="0" applyFont="1" applyBorder="1" applyAlignment="1">
      <alignment horizontal="center" vertical="center" textRotation="90" wrapText="1"/>
    </xf>
    <xf numFmtId="0" fontId="13" fillId="0" borderId="28" xfId="0" applyFont="1" applyBorder="1" applyAlignment="1">
      <alignment horizontal="center" vertical="center" textRotation="90" wrapText="1"/>
    </xf>
    <xf numFmtId="0" fontId="13" fillId="0" borderId="25" xfId="0" applyFont="1" applyBorder="1" applyAlignment="1">
      <alignment horizontal="center" vertical="center" textRotation="90" wrapText="1"/>
    </xf>
    <xf numFmtId="0" fontId="13" fillId="4" borderId="46" xfId="0" applyFont="1" applyFill="1" applyBorder="1" applyAlignment="1">
      <alignment horizontal="center" vertical="center" wrapText="1"/>
    </xf>
    <xf numFmtId="0" fontId="12" fillId="0" borderId="41" xfId="0" applyFont="1" applyBorder="1" applyAlignment="1">
      <alignment horizontal="center" vertical="center"/>
    </xf>
    <xf numFmtId="0" fontId="12" fillId="3" borderId="44"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3" borderId="18" xfId="0" applyFont="1" applyFill="1" applyBorder="1" applyAlignment="1">
      <alignment horizontal="center" vertical="center" textRotation="90"/>
    </xf>
    <xf numFmtId="0" fontId="12" fillId="3" borderId="26" xfId="0" applyFont="1" applyFill="1" applyBorder="1" applyAlignment="1">
      <alignment horizontal="center" vertical="center" textRotation="90"/>
    </xf>
    <xf numFmtId="0" fontId="12" fillId="3" borderId="20" xfId="0" applyFont="1" applyFill="1" applyBorder="1" applyAlignment="1">
      <alignment horizontal="center" vertical="center" textRotation="90" wrapText="1"/>
    </xf>
    <xf numFmtId="0" fontId="12" fillId="3" borderId="27" xfId="0" applyFont="1" applyFill="1" applyBorder="1" applyAlignment="1">
      <alignment horizontal="center" vertical="center" textRotation="90" wrapText="1"/>
    </xf>
    <xf numFmtId="0" fontId="12" fillId="0" borderId="64" xfId="0" applyFont="1" applyBorder="1" applyAlignment="1">
      <alignment horizontal="center" vertical="center"/>
    </xf>
    <xf numFmtId="165" fontId="51" fillId="3" borderId="8" xfId="0" applyNumberFormat="1" applyFont="1" applyFill="1" applyBorder="1" applyAlignment="1">
      <alignment horizontal="center" vertical="center" wrapText="1"/>
    </xf>
    <xf numFmtId="165" fontId="51" fillId="3" borderId="6" xfId="0" applyNumberFormat="1" applyFont="1" applyFill="1" applyBorder="1" applyAlignment="1">
      <alignment horizontal="center" vertical="center" wrapText="1"/>
    </xf>
    <xf numFmtId="165" fontId="51" fillId="3" borderId="11" xfId="0" applyNumberFormat="1" applyFont="1" applyFill="1" applyBorder="1" applyAlignment="1">
      <alignment horizontal="center" vertical="center" wrapText="1"/>
    </xf>
    <xf numFmtId="165" fontId="13" fillId="3" borderId="45" xfId="0" applyNumberFormat="1" applyFont="1" applyFill="1" applyBorder="1" applyAlignment="1">
      <alignment horizontal="center" vertical="center" wrapText="1"/>
    </xf>
    <xf numFmtId="165" fontId="13" fillId="3" borderId="33" xfId="0" applyNumberFormat="1"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1" xfId="0" applyFont="1" applyFill="1" applyBorder="1" applyAlignment="1">
      <alignment horizontal="center" vertical="center"/>
    </xf>
    <xf numFmtId="0" fontId="12" fillId="3" borderId="4" xfId="0" applyFont="1" applyFill="1" applyBorder="1" applyAlignment="1">
      <alignment horizontal="center" vertical="center"/>
    </xf>
    <xf numFmtId="0" fontId="13" fillId="4" borderId="14"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12" fillId="3" borderId="51" xfId="0" applyFont="1" applyFill="1" applyBorder="1" applyAlignment="1">
      <alignment horizontal="center" vertical="center" wrapText="1"/>
    </xf>
    <xf numFmtId="0" fontId="12" fillId="3" borderId="35" xfId="0" applyFont="1" applyFill="1" applyBorder="1" applyAlignment="1">
      <alignment horizontal="center" vertical="center" textRotation="90"/>
    </xf>
    <xf numFmtId="0" fontId="12" fillId="3" borderId="23" xfId="0" applyFont="1" applyFill="1" applyBorder="1" applyAlignment="1">
      <alignment horizontal="center" vertical="center" textRotation="90"/>
    </xf>
    <xf numFmtId="0" fontId="12" fillId="3" borderId="32" xfId="0" applyFont="1" applyFill="1" applyBorder="1" applyAlignment="1">
      <alignment horizontal="center" vertical="center" textRotation="90"/>
    </xf>
    <xf numFmtId="0" fontId="12" fillId="3" borderId="4" xfId="0" applyFont="1" applyFill="1" applyBorder="1" applyAlignment="1">
      <alignment horizontal="center" vertical="center" wrapText="1"/>
    </xf>
    <xf numFmtId="0" fontId="12" fillId="3" borderId="27" xfId="0" applyFont="1" applyFill="1" applyBorder="1" applyAlignment="1">
      <alignment horizontal="center" vertical="center"/>
    </xf>
    <xf numFmtId="165" fontId="51" fillId="3" borderId="13" xfId="0" applyNumberFormat="1" applyFont="1" applyFill="1" applyBorder="1" applyAlignment="1">
      <alignment horizontal="center" vertical="center" wrapText="1"/>
    </xf>
    <xf numFmtId="0" fontId="12" fillId="3" borderId="46" xfId="0" applyFont="1" applyFill="1" applyBorder="1" applyAlignment="1">
      <alignment horizontal="center" vertical="center" wrapText="1"/>
    </xf>
    <xf numFmtId="49" fontId="51" fillId="4" borderId="44" xfId="0" applyNumberFormat="1" applyFont="1" applyFill="1" applyBorder="1" applyAlignment="1">
      <alignment horizontal="center" vertical="center" wrapText="1"/>
    </xf>
    <xf numFmtId="0" fontId="51" fillId="4" borderId="46" xfId="0" applyFont="1" applyFill="1" applyBorder="1" applyAlignment="1">
      <alignment horizontal="left" vertical="center" wrapText="1"/>
    </xf>
    <xf numFmtId="0" fontId="43" fillId="4" borderId="21" xfId="0" applyFont="1" applyFill="1" applyBorder="1" applyAlignment="1">
      <alignment horizontal="left" vertical="center" wrapText="1"/>
    </xf>
    <xf numFmtId="0" fontId="43" fillId="4" borderId="48" xfId="0" applyFont="1" applyFill="1" applyBorder="1" applyAlignment="1">
      <alignment horizontal="left" vertical="center" wrapText="1"/>
    </xf>
    <xf numFmtId="165" fontId="13" fillId="3" borderId="24" xfId="0" applyNumberFormat="1" applyFont="1" applyFill="1" applyBorder="1" applyAlignment="1">
      <alignment horizontal="center" vertical="center" wrapText="1"/>
    </xf>
    <xf numFmtId="0" fontId="13" fillId="4" borderId="55" xfId="0" applyFont="1" applyFill="1" applyBorder="1" applyAlignment="1">
      <alignment horizontal="left" vertical="center" wrapText="1"/>
    </xf>
    <xf numFmtId="0" fontId="13" fillId="4" borderId="29" xfId="0" applyFont="1" applyFill="1" applyBorder="1" applyAlignment="1">
      <alignment horizontal="left" vertical="center" wrapText="1"/>
    </xf>
    <xf numFmtId="0" fontId="13" fillId="4" borderId="56" xfId="0" applyFont="1" applyFill="1" applyBorder="1" applyAlignment="1">
      <alignment horizontal="left" vertical="center" wrapText="1"/>
    </xf>
    <xf numFmtId="165" fontId="51" fillId="3" borderId="44" xfId="0" applyNumberFormat="1" applyFont="1" applyFill="1" applyBorder="1" applyAlignment="1">
      <alignment horizontal="center" vertical="center" wrapText="1"/>
    </xf>
    <xf numFmtId="0" fontId="51" fillId="4" borderId="15" xfId="0" applyFont="1" applyFill="1" applyBorder="1" applyAlignment="1">
      <alignment horizontal="center" vertical="center" wrapText="1"/>
    </xf>
    <xf numFmtId="165" fontId="13" fillId="3" borderId="51" xfId="0" applyNumberFormat="1" applyFont="1" applyFill="1" applyBorder="1" applyAlignment="1">
      <alignment horizontal="center" vertical="center" wrapText="1"/>
    </xf>
    <xf numFmtId="0" fontId="13" fillId="4" borderId="8"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11" xfId="0" applyFont="1" applyFill="1" applyBorder="1" applyAlignment="1">
      <alignment horizontal="center" vertical="center" wrapText="1"/>
    </xf>
    <xf numFmtId="165" fontId="12" fillId="3" borderId="9" xfId="0" applyNumberFormat="1" applyFont="1" applyFill="1" applyBorder="1" applyAlignment="1">
      <alignment horizontal="center" vertical="center" wrapText="1"/>
    </xf>
    <xf numFmtId="165" fontId="12" fillId="3" borderId="14" xfId="0" applyNumberFormat="1" applyFont="1" applyFill="1" applyBorder="1" applyAlignment="1">
      <alignment horizontal="center" vertical="center" wrapText="1"/>
    </xf>
    <xf numFmtId="165" fontId="12" fillId="3" borderId="53" xfId="0" applyNumberFormat="1" applyFont="1" applyFill="1" applyBorder="1" applyAlignment="1">
      <alignment horizontal="center" vertical="center" wrapText="1"/>
    </xf>
    <xf numFmtId="164" fontId="12" fillId="3" borderId="13" xfId="1" applyNumberFormat="1" applyFont="1" applyFill="1" applyBorder="1" applyAlignment="1">
      <alignment horizontal="left" vertical="center" wrapText="1"/>
    </xf>
    <xf numFmtId="164" fontId="12" fillId="3" borderId="52" xfId="1" applyNumberFormat="1" applyFont="1" applyFill="1" applyBorder="1" applyAlignment="1">
      <alignment horizontal="left" vertical="center" wrapText="1"/>
    </xf>
    <xf numFmtId="0" fontId="13" fillId="4" borderId="53" xfId="0" applyFont="1" applyFill="1" applyBorder="1" applyAlignment="1">
      <alignment horizontal="center" vertical="center" wrapText="1"/>
    </xf>
    <xf numFmtId="166" fontId="12" fillId="3" borderId="13" xfId="1" applyNumberFormat="1" applyFont="1" applyFill="1" applyBorder="1" applyAlignment="1">
      <alignment horizontal="left" vertical="center" wrapText="1"/>
    </xf>
    <xf numFmtId="166" fontId="12" fillId="3" borderId="52" xfId="1" applyNumberFormat="1" applyFont="1" applyFill="1" applyBorder="1" applyAlignment="1">
      <alignment horizontal="left" vertical="center" wrapText="1"/>
    </xf>
    <xf numFmtId="0" fontId="51" fillId="0" borderId="46" xfId="0" applyFont="1" applyBorder="1" applyAlignment="1">
      <alignment horizontal="center" vertical="center" wrapText="1"/>
    </xf>
    <xf numFmtId="0" fontId="51" fillId="0" borderId="24" xfId="0" applyFont="1" applyBorder="1" applyAlignment="1">
      <alignment horizontal="center" vertical="center" wrapText="1"/>
    </xf>
    <xf numFmtId="0" fontId="51" fillId="0" borderId="33" xfId="0" applyFont="1" applyBorder="1" applyAlignment="1">
      <alignment horizontal="center" vertical="center" wrapText="1"/>
    </xf>
    <xf numFmtId="0" fontId="13" fillId="4" borderId="0" xfId="0" applyFont="1" applyFill="1" applyAlignment="1">
      <alignment horizontal="center"/>
    </xf>
    <xf numFmtId="165" fontId="51" fillId="3" borderId="18" xfId="0" applyNumberFormat="1" applyFont="1" applyFill="1" applyBorder="1" applyAlignment="1">
      <alignment horizontal="center" vertical="center" wrapText="1"/>
    </xf>
    <xf numFmtId="49" fontId="51" fillId="4" borderId="53" xfId="0" applyNumberFormat="1" applyFont="1" applyFill="1" applyBorder="1" applyAlignment="1">
      <alignment horizontal="center" vertical="center" wrapText="1"/>
    </xf>
    <xf numFmtId="0" fontId="51" fillId="4" borderId="15" xfId="0" applyFont="1" applyFill="1" applyBorder="1" applyAlignment="1">
      <alignment horizontal="left" vertical="center" wrapText="1"/>
    </xf>
    <xf numFmtId="0" fontId="12" fillId="3" borderId="19" xfId="0" applyFont="1" applyFill="1" applyBorder="1" applyAlignment="1">
      <alignment horizontal="center" vertical="center" wrapText="1"/>
    </xf>
    <xf numFmtId="0" fontId="13" fillId="0" borderId="1" xfId="0" applyFont="1" applyBorder="1" applyAlignment="1">
      <alignment horizontal="center" vertical="center" wrapText="1"/>
    </xf>
    <xf numFmtId="0" fontId="51" fillId="0" borderId="46" xfId="0" applyFont="1" applyBorder="1" applyAlignment="1">
      <alignment horizontal="left" vertical="center" wrapText="1"/>
    </xf>
    <xf numFmtId="0" fontId="51" fillId="0" borderId="24" xfId="0" applyFont="1" applyBorder="1" applyAlignment="1">
      <alignment horizontal="left" vertical="center" wrapText="1"/>
    </xf>
    <xf numFmtId="0" fontId="51" fillId="0" borderId="33" xfId="0" applyFont="1" applyBorder="1" applyAlignment="1">
      <alignment horizontal="left" vertical="center" wrapText="1"/>
    </xf>
    <xf numFmtId="0" fontId="51" fillId="4" borderId="13" xfId="0" applyFont="1" applyFill="1" applyBorder="1" applyAlignment="1">
      <alignment horizontal="center" vertical="center"/>
    </xf>
    <xf numFmtId="0" fontId="43" fillId="3" borderId="18" xfId="0" applyFont="1" applyFill="1" applyBorder="1" applyAlignment="1">
      <alignment horizontal="center" vertical="center" wrapText="1"/>
    </xf>
    <xf numFmtId="0" fontId="51" fillId="4" borderId="51" xfId="0" applyFont="1" applyFill="1" applyBorder="1" applyAlignment="1">
      <alignment horizontal="left" vertical="center" wrapText="1"/>
    </xf>
    <xf numFmtId="0" fontId="43" fillId="3" borderId="20" xfId="0" applyFont="1" applyFill="1" applyBorder="1" applyAlignment="1">
      <alignment horizontal="center" vertical="center" wrapText="1"/>
    </xf>
    <xf numFmtId="0" fontId="51" fillId="4" borderId="19" xfId="0" applyFont="1" applyFill="1" applyBorder="1" applyAlignment="1">
      <alignment horizontal="center" vertical="center" wrapText="1"/>
    </xf>
    <xf numFmtId="0" fontId="43" fillId="3" borderId="15" xfId="0" applyFont="1" applyFill="1" applyBorder="1" applyAlignment="1">
      <alignment horizontal="center" vertical="center" wrapText="1"/>
    </xf>
    <xf numFmtId="0" fontId="43" fillId="4" borderId="39" xfId="0" applyFont="1" applyFill="1" applyBorder="1" applyAlignment="1">
      <alignment horizontal="center" vertical="center"/>
    </xf>
    <xf numFmtId="0" fontId="43" fillId="4" borderId="40" xfId="0" applyFont="1" applyFill="1" applyBorder="1" applyAlignment="1">
      <alignment horizontal="center" vertical="center"/>
    </xf>
    <xf numFmtId="0" fontId="43" fillId="4" borderId="41" xfId="0" applyFont="1" applyFill="1" applyBorder="1" applyAlignment="1">
      <alignment horizontal="center" vertical="center"/>
    </xf>
    <xf numFmtId="0" fontId="43" fillId="4" borderId="48" xfId="0" applyFont="1" applyFill="1" applyBorder="1" applyAlignment="1">
      <alignment horizontal="center" vertical="center"/>
    </xf>
    <xf numFmtId="165" fontId="51" fillId="3" borderId="15" xfId="0" applyNumberFormat="1" applyFont="1" applyFill="1" applyBorder="1" applyAlignment="1">
      <alignment horizontal="center" vertical="center" wrapText="1"/>
    </xf>
    <xf numFmtId="165" fontId="51" fillId="3" borderId="51" xfId="0" applyNumberFormat="1" applyFont="1" applyFill="1" applyBorder="1" applyAlignment="1">
      <alignment horizontal="center" vertical="center" wrapText="1"/>
    </xf>
    <xf numFmtId="1" fontId="12" fillId="3" borderId="20" xfId="0" applyNumberFormat="1" applyFont="1" applyFill="1" applyBorder="1" applyAlignment="1">
      <alignment horizontal="center" vertical="center" wrapText="1"/>
    </xf>
    <xf numFmtId="1" fontId="12" fillId="3" borderId="38" xfId="0" applyNumberFormat="1" applyFont="1" applyFill="1" applyBorder="1" applyAlignment="1">
      <alignment horizontal="center" vertical="center" wrapText="1"/>
    </xf>
    <xf numFmtId="165" fontId="43" fillId="3" borderId="15" xfId="0" applyNumberFormat="1" applyFont="1" applyFill="1" applyBorder="1" applyAlignment="1">
      <alignment horizontal="center" vertical="center" wrapText="1"/>
    </xf>
    <xf numFmtId="165" fontId="43" fillId="3" borderId="51" xfId="0" applyNumberFormat="1" applyFont="1" applyFill="1" applyBorder="1" applyAlignment="1">
      <alignment horizontal="center" vertical="center" wrapText="1"/>
    </xf>
    <xf numFmtId="0" fontId="13" fillId="4" borderId="30" xfId="0" applyFont="1" applyFill="1" applyBorder="1" applyAlignment="1">
      <alignment horizontal="center" vertical="center" wrapText="1"/>
    </xf>
    <xf numFmtId="0" fontId="13" fillId="4" borderId="28" xfId="0" applyFont="1" applyFill="1" applyBorder="1" applyAlignment="1">
      <alignment horizontal="center" vertical="center" wrapText="1"/>
    </xf>
    <xf numFmtId="0" fontId="13" fillId="4" borderId="25" xfId="0" applyFont="1" applyFill="1" applyBorder="1" applyAlignment="1">
      <alignment horizontal="center" vertical="center" wrapText="1"/>
    </xf>
    <xf numFmtId="0" fontId="43" fillId="0" borderId="39" xfId="0" applyFont="1" applyBorder="1" applyAlignment="1">
      <alignment horizontal="center" vertical="center"/>
    </xf>
    <xf numFmtId="0" fontId="43" fillId="0" borderId="40" xfId="0" applyFont="1" applyBorder="1" applyAlignment="1">
      <alignment horizontal="center" vertical="center"/>
    </xf>
    <xf numFmtId="0" fontId="43" fillId="0" borderId="42" xfId="0" applyFont="1" applyBorder="1" applyAlignment="1">
      <alignment horizontal="center" vertical="center"/>
    </xf>
    <xf numFmtId="0" fontId="13" fillId="4" borderId="9"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2" fillId="3" borderId="14" xfId="0" applyFont="1" applyFill="1" applyBorder="1" applyAlignment="1">
      <alignment horizontal="center" vertical="center" textRotation="90" wrapText="1"/>
    </xf>
    <xf numFmtId="0" fontId="12" fillId="3" borderId="23" xfId="0" applyFont="1" applyFill="1" applyBorder="1" applyAlignment="1">
      <alignment horizontal="center" vertical="center" textRotation="90" wrapText="1"/>
    </xf>
    <xf numFmtId="0" fontId="12" fillId="3" borderId="32" xfId="0" applyFont="1" applyFill="1" applyBorder="1" applyAlignment="1">
      <alignment horizontal="center" vertical="center" textRotation="90" wrapText="1"/>
    </xf>
    <xf numFmtId="0" fontId="12" fillId="0" borderId="58" xfId="0" applyFont="1" applyBorder="1" applyAlignment="1">
      <alignment horizontal="center" vertical="center" wrapText="1"/>
    </xf>
    <xf numFmtId="0" fontId="12" fillId="0" borderId="54" xfId="0" applyFont="1" applyBorder="1" applyAlignment="1">
      <alignment horizontal="center" vertical="center" wrapText="1"/>
    </xf>
    <xf numFmtId="0" fontId="12" fillId="0" borderId="45" xfId="0" applyFont="1" applyBorder="1" applyAlignment="1">
      <alignment horizontal="center" vertical="center" wrapText="1"/>
    </xf>
    <xf numFmtId="0" fontId="51" fillId="0" borderId="1" xfId="0" applyFont="1" applyBorder="1" applyAlignment="1">
      <alignment horizontal="center" vertical="center" wrapText="1"/>
    </xf>
    <xf numFmtId="0" fontId="64" fillId="4" borderId="35" xfId="0" applyFont="1" applyFill="1" applyBorder="1" applyAlignment="1">
      <alignment horizontal="center" vertical="center" wrapText="1"/>
    </xf>
    <xf numFmtId="0" fontId="64" fillId="4" borderId="23" xfId="0" applyFont="1" applyFill="1" applyBorder="1" applyAlignment="1">
      <alignment horizontal="center" vertical="center" wrapText="1"/>
    </xf>
    <xf numFmtId="0" fontId="64" fillId="4" borderId="32" xfId="0" applyFont="1" applyFill="1" applyBorder="1" applyAlignment="1">
      <alignment horizontal="center" vertical="center" wrapText="1"/>
    </xf>
    <xf numFmtId="0" fontId="13" fillId="0" borderId="35"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32" xfId="0" applyFont="1" applyBorder="1" applyAlignment="1">
      <alignment horizontal="center" vertical="center" wrapText="1"/>
    </xf>
    <xf numFmtId="0" fontId="13" fillId="0" borderId="14" xfId="0" applyFont="1" applyBorder="1" applyAlignment="1">
      <alignment horizontal="center" vertical="center" wrapText="1"/>
    </xf>
    <xf numFmtId="0" fontId="43" fillId="4" borderId="0" xfId="0" applyFont="1" applyFill="1" applyBorder="1" applyAlignment="1">
      <alignment horizontal="center" vertical="center" wrapText="1"/>
    </xf>
    <xf numFmtId="0" fontId="43" fillId="4" borderId="28" xfId="0" applyFont="1" applyFill="1" applyBorder="1" applyAlignment="1">
      <alignment horizontal="center" vertical="center" wrapText="1"/>
    </xf>
    <xf numFmtId="49" fontId="13" fillId="0" borderId="14" xfId="0" applyNumberFormat="1" applyFont="1" applyBorder="1" applyAlignment="1">
      <alignment horizontal="center" vertical="center" wrapText="1"/>
    </xf>
    <xf numFmtId="49" fontId="13" fillId="0" borderId="23" xfId="0" applyNumberFormat="1" applyFont="1" applyBorder="1" applyAlignment="1">
      <alignment horizontal="center" vertical="center" wrapText="1"/>
    </xf>
    <xf numFmtId="49" fontId="13" fillId="0" borderId="32" xfId="0" applyNumberFormat="1" applyFont="1" applyBorder="1" applyAlignment="1">
      <alignment horizontal="center" vertical="center" wrapText="1"/>
    </xf>
    <xf numFmtId="1" fontId="43" fillId="3" borderId="13" xfId="0" applyNumberFormat="1" applyFont="1" applyFill="1" applyBorder="1" applyAlignment="1">
      <alignment horizontal="center" vertical="center" wrapText="1"/>
    </xf>
    <xf numFmtId="1" fontId="43" fillId="3" borderId="52" xfId="0" applyNumberFormat="1" applyFont="1" applyFill="1" applyBorder="1" applyAlignment="1">
      <alignment horizontal="center" vertical="center" wrapText="1"/>
    </xf>
    <xf numFmtId="0" fontId="12" fillId="3" borderId="9" xfId="0" applyFont="1" applyFill="1" applyBorder="1" applyAlignment="1">
      <alignment horizontal="center" vertical="center" wrapText="1"/>
    </xf>
    <xf numFmtId="0" fontId="51" fillId="0" borderId="17" xfId="0" applyFont="1" applyBorder="1" applyAlignment="1">
      <alignment horizontal="center" vertical="center" wrapText="1"/>
    </xf>
    <xf numFmtId="0" fontId="51" fillId="0" borderId="0" xfId="0" applyFont="1" applyAlignment="1">
      <alignment horizontal="center" vertical="center" wrapText="1"/>
    </xf>
    <xf numFmtId="165" fontId="51" fillId="3" borderId="36" xfId="0" applyNumberFormat="1" applyFont="1" applyFill="1" applyBorder="1" applyAlignment="1">
      <alignment horizontal="center" vertical="center" wrapText="1"/>
    </xf>
    <xf numFmtId="0" fontId="51" fillId="0" borderId="41" xfId="0" applyFont="1" applyBorder="1" applyAlignment="1">
      <alignment horizontal="center" vertical="center" wrapText="1"/>
    </xf>
    <xf numFmtId="0" fontId="51" fillId="4" borderId="0" xfId="0" applyFont="1" applyFill="1" applyAlignment="1">
      <alignment horizontal="center" vertical="center" wrapText="1"/>
    </xf>
    <xf numFmtId="0" fontId="51" fillId="0" borderId="44" xfId="0" applyFont="1" applyBorder="1" applyAlignment="1">
      <alignment horizontal="center" vertical="center" wrapText="1"/>
    </xf>
    <xf numFmtId="0" fontId="43" fillId="0" borderId="24" xfId="0" applyFont="1" applyBorder="1" applyAlignment="1">
      <alignment horizontal="center" vertical="center" wrapText="1"/>
    </xf>
    <xf numFmtId="0" fontId="43" fillId="0" borderId="51" xfId="0" applyFont="1" applyBorder="1" applyAlignment="1">
      <alignment horizontal="center" vertical="center" wrapText="1"/>
    </xf>
    <xf numFmtId="0" fontId="51" fillId="0" borderId="16" xfId="0" applyFont="1" applyBorder="1" applyAlignment="1">
      <alignment horizontal="center" vertical="center" wrapText="1"/>
    </xf>
    <xf numFmtId="0" fontId="51" fillId="0" borderId="47" xfId="0" applyFont="1" applyBorder="1" applyAlignment="1">
      <alignment horizontal="center" vertical="center" wrapText="1"/>
    </xf>
    <xf numFmtId="165" fontId="13" fillId="3" borderId="0" xfId="0" applyNumberFormat="1" applyFont="1" applyFill="1" applyBorder="1" applyAlignment="1">
      <alignment horizontal="center" vertical="center" wrapText="1"/>
    </xf>
    <xf numFmtId="0" fontId="43" fillId="0" borderId="16" xfId="0" applyFont="1" applyBorder="1" applyAlignment="1">
      <alignment horizontal="left" vertical="center" wrapText="1"/>
    </xf>
    <xf numFmtId="0" fontId="43" fillId="0" borderId="17" xfId="0" applyFont="1" applyBorder="1" applyAlignment="1">
      <alignment horizontal="left" vertical="center" wrapText="1"/>
    </xf>
    <xf numFmtId="0" fontId="43" fillId="0" borderId="21" xfId="0" applyFont="1" applyBorder="1" applyAlignment="1">
      <alignment horizontal="left" vertical="center" wrapText="1"/>
    </xf>
    <xf numFmtId="0" fontId="43" fillId="0" borderId="47" xfId="0" applyFont="1" applyBorder="1" applyAlignment="1">
      <alignment horizontal="left" vertical="center" wrapText="1"/>
    </xf>
    <xf numFmtId="0" fontId="43" fillId="0" borderId="41" xfId="0" applyFont="1" applyBorder="1" applyAlignment="1">
      <alignment horizontal="left" vertical="center" wrapText="1"/>
    </xf>
    <xf numFmtId="0" fontId="43" fillId="0" borderId="48" xfId="0" applyFont="1" applyBorder="1" applyAlignment="1">
      <alignment horizontal="left" vertical="center" wrapText="1"/>
    </xf>
    <xf numFmtId="0" fontId="43" fillId="0" borderId="28" xfId="0" applyFont="1" applyBorder="1" applyAlignment="1">
      <alignment horizontal="left" vertical="center" wrapText="1"/>
    </xf>
    <xf numFmtId="0" fontId="43" fillId="0" borderId="0" xfId="0" applyFont="1" applyBorder="1" applyAlignment="1">
      <alignment horizontal="left" vertical="center" wrapText="1"/>
    </xf>
    <xf numFmtId="0" fontId="43" fillId="0" borderId="29" xfId="0" applyFont="1" applyBorder="1" applyAlignment="1">
      <alignment horizontal="left" vertical="center" wrapText="1"/>
    </xf>
    <xf numFmtId="0" fontId="12" fillId="0" borderId="39"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42" xfId="0" applyFont="1" applyBorder="1" applyAlignment="1">
      <alignment horizontal="center" vertical="center" wrapText="1"/>
    </xf>
    <xf numFmtId="2" fontId="12" fillId="3" borderId="15" xfId="0" applyNumberFormat="1" applyFont="1" applyFill="1" applyBorder="1" applyAlignment="1">
      <alignment horizontal="center" vertical="center" wrapText="1"/>
    </xf>
    <xf numFmtId="2" fontId="12" fillId="3" borderId="51" xfId="0" applyNumberFormat="1" applyFont="1" applyFill="1" applyBorder="1" applyAlignment="1">
      <alignment horizontal="center" vertical="center" wrapText="1"/>
    </xf>
    <xf numFmtId="165" fontId="43" fillId="3" borderId="0" xfId="0" applyNumberFormat="1" applyFont="1" applyFill="1" applyBorder="1" applyAlignment="1">
      <alignment horizontal="center" vertical="center" wrapText="1"/>
    </xf>
    <xf numFmtId="0" fontId="13" fillId="0" borderId="15"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33" xfId="0" applyFont="1" applyBorder="1" applyAlignment="1">
      <alignment horizontal="center" vertical="center" wrapText="1"/>
    </xf>
    <xf numFmtId="0" fontId="12" fillId="0" borderId="64" xfId="0" applyFont="1" applyBorder="1" applyAlignment="1">
      <alignment horizontal="left" vertical="center" wrapText="1"/>
    </xf>
    <xf numFmtId="0" fontId="12" fillId="0" borderId="3" xfId="0" applyFont="1" applyBorder="1" applyAlignment="1">
      <alignment horizontal="left" vertical="center" wrapText="1"/>
    </xf>
    <xf numFmtId="0" fontId="12" fillId="0" borderId="65" xfId="0" applyFont="1" applyBorder="1" applyAlignment="1">
      <alignment horizontal="left" vertical="center" wrapText="1"/>
    </xf>
    <xf numFmtId="0" fontId="12" fillId="0" borderId="66" xfId="0" applyFont="1" applyBorder="1" applyAlignment="1">
      <alignment horizontal="left" vertical="center" wrapText="1"/>
    </xf>
    <xf numFmtId="165" fontId="13" fillId="3" borderId="36" xfId="0" applyNumberFormat="1" applyFont="1" applyFill="1" applyBorder="1" applyAlignment="1">
      <alignment horizontal="center" vertical="center" wrapText="1"/>
    </xf>
    <xf numFmtId="0" fontId="51" fillId="0" borderId="43" xfId="0" applyFont="1" applyBorder="1" applyAlignment="1">
      <alignment horizontal="center" vertical="center" wrapText="1"/>
    </xf>
    <xf numFmtId="165" fontId="12" fillId="3" borderId="0" xfId="0" applyNumberFormat="1" applyFont="1" applyFill="1" applyBorder="1" applyAlignment="1">
      <alignment horizontal="center" vertical="center" wrapText="1"/>
    </xf>
    <xf numFmtId="1" fontId="43" fillId="3" borderId="0" xfId="0" applyNumberFormat="1" applyFont="1" applyFill="1" applyBorder="1" applyAlignment="1">
      <alignment horizontal="center" vertical="center" wrapText="1"/>
    </xf>
    <xf numFmtId="1" fontId="12" fillId="0" borderId="14" xfId="0" applyNumberFormat="1" applyFont="1" applyBorder="1" applyAlignment="1">
      <alignment horizontal="center" vertical="center" wrapText="1"/>
    </xf>
    <xf numFmtId="1" fontId="12" fillId="0" borderId="53" xfId="0" applyNumberFormat="1" applyFont="1" applyBorder="1" applyAlignment="1">
      <alignment horizontal="center" vertical="center" wrapText="1"/>
    </xf>
    <xf numFmtId="165" fontId="43" fillId="0" borderId="14" xfId="0" applyNumberFormat="1" applyFont="1" applyBorder="1" applyAlignment="1">
      <alignment horizontal="center" vertical="center" wrapText="1"/>
    </xf>
    <xf numFmtId="165" fontId="43" fillId="0" borderId="53" xfId="0" applyNumberFormat="1" applyFont="1" applyBorder="1" applyAlignment="1">
      <alignment horizontal="center" vertical="center" wrapText="1"/>
    </xf>
    <xf numFmtId="0" fontId="51" fillId="0" borderId="50" xfId="0" applyFont="1" applyBorder="1" applyAlignment="1">
      <alignment horizontal="center" vertical="center" wrapText="1"/>
    </xf>
    <xf numFmtId="0" fontId="43" fillId="0" borderId="0" xfId="0" applyFont="1" applyBorder="1" applyAlignment="1">
      <alignment horizontal="center" vertical="center" wrapText="1"/>
    </xf>
    <xf numFmtId="0" fontId="13" fillId="0" borderId="0" xfId="0" applyFont="1" applyBorder="1" applyAlignment="1">
      <alignment horizontal="center"/>
    </xf>
    <xf numFmtId="0" fontId="51" fillId="0" borderId="49" xfId="0" applyFont="1" applyBorder="1" applyAlignment="1">
      <alignment horizontal="center" vertical="center" wrapText="1"/>
    </xf>
    <xf numFmtId="165" fontId="51" fillId="3" borderId="4" xfId="0" applyNumberFormat="1" applyFont="1" applyFill="1" applyBorder="1" applyAlignment="1">
      <alignment horizontal="center" vertical="center" wrapText="1"/>
    </xf>
    <xf numFmtId="165" fontId="12" fillId="0" borderId="0" xfId="0" applyNumberFormat="1" applyFont="1" applyBorder="1" applyAlignment="1">
      <alignment horizontal="center" vertical="center" wrapText="1"/>
    </xf>
    <xf numFmtId="0" fontId="12" fillId="0" borderId="0"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53" xfId="0" applyFont="1" applyBorder="1" applyAlignment="1">
      <alignment horizontal="center" vertical="center" wrapText="1"/>
    </xf>
    <xf numFmtId="0" fontId="51" fillId="0" borderId="34" xfId="0" applyFont="1" applyBorder="1" applyAlignment="1">
      <alignment horizontal="center" vertical="center" wrapText="1"/>
    </xf>
    <xf numFmtId="0" fontId="51" fillId="0" borderId="22" xfId="0" applyFont="1" applyBorder="1" applyAlignment="1">
      <alignment horizontal="center" vertical="center" wrapText="1"/>
    </xf>
    <xf numFmtId="0" fontId="51" fillId="0" borderId="31" xfId="0" applyFont="1" applyBorder="1" applyAlignment="1">
      <alignment horizontal="center" vertical="center" wrapText="1"/>
    </xf>
    <xf numFmtId="49" fontId="51" fillId="0" borderId="1" xfId="0" applyNumberFormat="1" applyFont="1" applyBorder="1" applyAlignment="1">
      <alignment horizontal="center" vertical="center" wrapText="1"/>
    </xf>
    <xf numFmtId="0" fontId="43" fillId="3" borderId="37" xfId="0" applyFont="1" applyFill="1" applyBorder="1" applyAlignment="1">
      <alignment horizontal="center" vertical="center" wrapText="1"/>
    </xf>
    <xf numFmtId="0" fontId="51" fillId="0" borderId="53" xfId="0" applyFont="1" applyBorder="1" applyAlignment="1">
      <alignment horizontal="center" vertical="center" wrapText="1"/>
    </xf>
    <xf numFmtId="0" fontId="51" fillId="0" borderId="51" xfId="0" applyFont="1" applyBorder="1" applyAlignment="1">
      <alignment horizontal="left" vertical="center" wrapText="1"/>
    </xf>
    <xf numFmtId="0" fontId="51" fillId="0" borderId="51" xfId="0" applyFont="1" applyBorder="1" applyAlignment="1">
      <alignment horizontal="center" vertical="center" wrapText="1"/>
    </xf>
    <xf numFmtId="165" fontId="51" fillId="3" borderId="37" xfId="0" applyNumberFormat="1" applyFont="1" applyFill="1" applyBorder="1" applyAlignment="1">
      <alignment horizontal="center" vertical="center" wrapText="1"/>
    </xf>
    <xf numFmtId="0" fontId="43" fillId="3" borderId="36" xfId="0" applyFont="1" applyFill="1" applyBorder="1" applyAlignment="1">
      <alignment horizontal="center" vertical="center" wrapText="1"/>
    </xf>
    <xf numFmtId="0" fontId="51" fillId="0" borderId="52" xfId="0" applyFont="1" applyBorder="1" applyAlignment="1">
      <alignment horizontal="center" vertical="center" wrapText="1"/>
    </xf>
    <xf numFmtId="49" fontId="51" fillId="0" borderId="19" xfId="0" applyNumberFormat="1" applyFont="1" applyBorder="1" applyAlignment="1">
      <alignment horizontal="center" vertical="center" wrapText="1"/>
    </xf>
    <xf numFmtId="0" fontId="51" fillId="0" borderId="13" xfId="0" applyFont="1" applyBorder="1" applyAlignment="1">
      <alignment horizontal="center" vertical="center" wrapText="1"/>
    </xf>
    <xf numFmtId="0" fontId="51" fillId="0" borderId="15" xfId="0" applyFont="1" applyBorder="1" applyAlignment="1">
      <alignment horizontal="left" vertical="center" wrapText="1"/>
    </xf>
    <xf numFmtId="49" fontId="51" fillId="0" borderId="53" xfId="0" applyNumberFormat="1" applyFont="1" applyBorder="1" applyAlignment="1">
      <alignment horizontal="center" vertical="center" wrapText="1"/>
    </xf>
    <xf numFmtId="165" fontId="13" fillId="3" borderId="37" xfId="0" applyNumberFormat="1" applyFont="1" applyFill="1" applyBorder="1" applyAlignment="1">
      <alignment horizontal="center" vertical="center" wrapText="1"/>
    </xf>
    <xf numFmtId="165" fontId="12" fillId="3" borderId="15" xfId="0" applyNumberFormat="1" applyFont="1" applyFill="1" applyBorder="1" applyAlignment="1">
      <alignment horizontal="center" vertical="center" wrapText="1"/>
    </xf>
    <xf numFmtId="165" fontId="12" fillId="3" borderId="51" xfId="0" applyNumberFormat="1" applyFont="1" applyFill="1" applyBorder="1" applyAlignment="1">
      <alignment horizontal="center" vertical="center" wrapText="1"/>
    </xf>
    <xf numFmtId="0" fontId="12" fillId="0" borderId="16" xfId="0" applyFont="1" applyBorder="1" applyAlignment="1">
      <alignment horizontal="left" vertical="center" wrapText="1"/>
    </xf>
    <xf numFmtId="0" fontId="12" fillId="0" borderId="17" xfId="0" applyFont="1" applyBorder="1" applyAlignment="1">
      <alignment horizontal="left" vertical="center" wrapText="1"/>
    </xf>
    <xf numFmtId="0" fontId="12" fillId="0" borderId="21" xfId="0" applyFont="1" applyBorder="1" applyAlignment="1">
      <alignment horizontal="left" vertical="center" wrapText="1"/>
    </xf>
    <xf numFmtId="0" fontId="12" fillId="0" borderId="47" xfId="0" applyFont="1" applyBorder="1" applyAlignment="1">
      <alignment horizontal="left" vertical="center" wrapText="1"/>
    </xf>
    <xf numFmtId="0" fontId="12" fillId="0" borderId="41" xfId="0" applyFont="1" applyBorder="1" applyAlignment="1">
      <alignment horizontal="left" vertical="center" wrapText="1"/>
    </xf>
    <xf numFmtId="0" fontId="12" fillId="0" borderId="48" xfId="0" applyFont="1" applyBorder="1" applyAlignment="1">
      <alignment horizontal="left" vertical="center" wrapText="1"/>
    </xf>
    <xf numFmtId="49" fontId="51" fillId="0" borderId="14" xfId="0" applyNumberFormat="1" applyFont="1" applyBorder="1" applyAlignment="1">
      <alignment horizontal="center" vertical="center" wrapText="1"/>
    </xf>
    <xf numFmtId="0" fontId="21" fillId="0" borderId="70" xfId="0" applyFont="1" applyBorder="1" applyAlignment="1">
      <alignment horizontal="center" vertical="center" wrapText="1"/>
    </xf>
    <xf numFmtId="0" fontId="21" fillId="0" borderId="68" xfId="0" applyFont="1" applyBorder="1" applyAlignment="1">
      <alignment horizontal="center" vertical="center" wrapText="1"/>
    </xf>
    <xf numFmtId="0" fontId="21" fillId="0" borderId="69" xfId="0" applyFont="1" applyBorder="1" applyAlignment="1">
      <alignment horizontal="center" vertical="center" wrapText="1"/>
    </xf>
    <xf numFmtId="0" fontId="12" fillId="3" borderId="38" xfId="0" applyFont="1" applyFill="1" applyBorder="1" applyAlignment="1">
      <alignment horizontal="center" vertical="center" wrapText="1"/>
    </xf>
    <xf numFmtId="0" fontId="13" fillId="0" borderId="37" xfId="0" applyFont="1" applyBorder="1" applyAlignment="1">
      <alignment horizontal="center" vertical="center" wrapText="1"/>
    </xf>
    <xf numFmtId="165" fontId="51" fillId="3" borderId="38" xfId="0" applyNumberFormat="1" applyFont="1" applyFill="1" applyBorder="1" applyAlignment="1">
      <alignment horizontal="center" vertical="center" wrapText="1"/>
    </xf>
    <xf numFmtId="0" fontId="43" fillId="3" borderId="38" xfId="0" applyFont="1" applyFill="1" applyBorder="1" applyAlignment="1">
      <alignment horizontal="center" vertical="center" wrapText="1"/>
    </xf>
    <xf numFmtId="0" fontId="43" fillId="3" borderId="51" xfId="0" applyFont="1" applyFill="1" applyBorder="1" applyAlignment="1">
      <alignment horizontal="center" vertical="center" wrapText="1"/>
    </xf>
    <xf numFmtId="0" fontId="51" fillId="0" borderId="14" xfId="0" applyFont="1" applyBorder="1" applyAlignment="1">
      <alignment horizontal="center" vertical="center" wrapText="1"/>
    </xf>
    <xf numFmtId="0" fontId="51" fillId="0" borderId="15" xfId="0" applyFont="1" applyBorder="1" applyAlignment="1">
      <alignment horizontal="center" vertical="center" wrapText="1"/>
    </xf>
    <xf numFmtId="0" fontId="43" fillId="0" borderId="14" xfId="0" applyFont="1" applyBorder="1" applyAlignment="1">
      <alignment horizontal="center" vertical="center" wrapText="1"/>
    </xf>
    <xf numFmtId="0" fontId="43" fillId="0" borderId="53" xfId="0" applyFont="1" applyBorder="1" applyAlignment="1">
      <alignment horizontal="center" vertical="center" wrapText="1"/>
    </xf>
    <xf numFmtId="0" fontId="12" fillId="3" borderId="37" xfId="0" applyFont="1" applyFill="1" applyBorder="1" applyAlignment="1">
      <alignment horizontal="center" vertical="center" wrapText="1"/>
    </xf>
    <xf numFmtId="0" fontId="13" fillId="0" borderId="46" xfId="0" applyFont="1" applyBorder="1" applyAlignment="1">
      <alignment horizontal="left" vertical="center" wrapText="1"/>
    </xf>
    <xf numFmtId="0" fontId="13" fillId="0" borderId="24" xfId="0" applyFont="1" applyBorder="1" applyAlignment="1">
      <alignment horizontal="left" vertical="center" wrapText="1"/>
    </xf>
    <xf numFmtId="0" fontId="13" fillId="0" borderId="33" xfId="0" applyFont="1" applyBorder="1" applyAlignment="1">
      <alignment horizontal="left" vertical="center" wrapText="1"/>
    </xf>
    <xf numFmtId="0" fontId="13" fillId="0" borderId="34" xfId="0" applyFont="1" applyBorder="1" applyAlignment="1">
      <alignment horizontal="center" vertical="center"/>
    </xf>
    <xf numFmtId="0" fontId="13" fillId="0" borderId="22" xfId="0" applyFont="1" applyBorder="1" applyAlignment="1">
      <alignment horizontal="center" vertical="center"/>
    </xf>
    <xf numFmtId="0" fontId="13" fillId="0" borderId="31" xfId="0" applyFont="1" applyBorder="1" applyAlignment="1">
      <alignment horizontal="center" vertical="center"/>
    </xf>
    <xf numFmtId="0" fontId="13" fillId="0" borderId="46" xfId="0" applyFont="1" applyBorder="1" applyAlignment="1">
      <alignment horizontal="center" vertical="center" wrapText="1"/>
    </xf>
    <xf numFmtId="49" fontId="13" fillId="0" borderId="35" xfId="0" applyNumberFormat="1" applyFont="1" applyBorder="1" applyAlignment="1">
      <alignment horizontal="center" vertical="center" wrapText="1"/>
    </xf>
    <xf numFmtId="49" fontId="13" fillId="0" borderId="53" xfId="0" applyNumberFormat="1" applyFont="1" applyBorder="1" applyAlignment="1">
      <alignment horizontal="center" vertical="center" wrapText="1"/>
    </xf>
    <xf numFmtId="0" fontId="13" fillId="0" borderId="52" xfId="0" applyFont="1" applyBorder="1" applyAlignment="1">
      <alignment horizontal="center" vertical="center"/>
    </xf>
    <xf numFmtId="0" fontId="13" fillId="0" borderId="51" xfId="0" applyFont="1" applyBorder="1" applyAlignment="1">
      <alignment horizontal="left" vertical="center" wrapText="1"/>
    </xf>
    <xf numFmtId="0" fontId="13" fillId="0" borderId="19" xfId="0" applyFont="1" applyBorder="1" applyAlignment="1">
      <alignment horizontal="center" vertical="center" wrapText="1"/>
    </xf>
    <xf numFmtId="165" fontId="13" fillId="3" borderId="38" xfId="0" applyNumberFormat="1" applyFont="1" applyFill="1" applyBorder="1" applyAlignment="1">
      <alignment horizontal="center" vertical="center" wrapText="1"/>
    </xf>
    <xf numFmtId="0" fontId="12" fillId="0" borderId="47"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48" xfId="0" applyFont="1" applyBorder="1" applyAlignment="1">
      <alignment horizontal="center" vertical="center" wrapText="1"/>
    </xf>
    <xf numFmtId="0" fontId="12" fillId="3" borderId="36" xfId="0" applyFont="1" applyFill="1" applyBorder="1" applyAlignment="1">
      <alignment horizontal="center" vertical="center" wrapText="1"/>
    </xf>
    <xf numFmtId="0" fontId="13" fillId="0" borderId="15" xfId="0" applyFont="1" applyBorder="1" applyAlignment="1">
      <alignment horizontal="left" vertical="center" wrapText="1"/>
    </xf>
    <xf numFmtId="0" fontId="43" fillId="0" borderId="15" xfId="0" applyFont="1" applyBorder="1" applyAlignment="1">
      <alignment horizontal="center" vertical="center" wrapText="1"/>
    </xf>
    <xf numFmtId="0" fontId="13" fillId="0" borderId="13" xfId="0" applyFont="1" applyBorder="1" applyAlignment="1">
      <alignment horizontal="center" vertical="center"/>
    </xf>
    <xf numFmtId="0" fontId="12" fillId="0" borderId="0" xfId="0" applyFont="1" applyBorder="1" applyAlignment="1">
      <alignment horizontal="left" vertical="center" wrapText="1"/>
    </xf>
    <xf numFmtId="0" fontId="13" fillId="0" borderId="0" xfId="0" applyFont="1" applyBorder="1" applyAlignment="1">
      <alignment horizontal="left" vertical="center" wrapText="1"/>
    </xf>
    <xf numFmtId="0" fontId="12" fillId="0" borderId="47" xfId="0" applyFont="1" applyBorder="1" applyAlignment="1">
      <alignment horizontal="center" vertical="center"/>
    </xf>
    <xf numFmtId="0" fontId="12" fillId="0" borderId="48" xfId="0" applyFont="1" applyBorder="1" applyAlignment="1">
      <alignment horizontal="center" vertical="center"/>
    </xf>
    <xf numFmtId="0" fontId="21" fillId="0" borderId="67" xfId="0" applyFont="1" applyBorder="1" applyAlignment="1">
      <alignment horizontal="center" vertical="center" wrapText="1"/>
    </xf>
    <xf numFmtId="2" fontId="43" fillId="3" borderId="15" xfId="0" applyNumberFormat="1" applyFont="1" applyFill="1" applyBorder="1" applyAlignment="1">
      <alignment horizontal="center" vertical="center" wrapText="1"/>
    </xf>
    <xf numFmtId="2" fontId="43" fillId="3" borderId="51" xfId="0" applyNumberFormat="1" applyFont="1" applyFill="1" applyBorder="1" applyAlignment="1">
      <alignment horizontal="center" vertical="center" wrapText="1"/>
    </xf>
    <xf numFmtId="0" fontId="43" fillId="0" borderId="23" xfId="0" applyFont="1" applyBorder="1" applyAlignment="1">
      <alignment horizontal="center" vertical="center" wrapText="1"/>
    </xf>
    <xf numFmtId="165" fontId="43" fillId="3" borderId="23" xfId="0" applyNumberFormat="1" applyFont="1" applyFill="1" applyBorder="1" applyAlignment="1">
      <alignment horizontal="center" vertical="center" wrapText="1"/>
    </xf>
    <xf numFmtId="0" fontId="13" fillId="0" borderId="51" xfId="0" applyFont="1" applyBorder="1" applyAlignment="1">
      <alignment horizontal="center" vertical="center" wrapText="1"/>
    </xf>
    <xf numFmtId="1" fontId="12" fillId="3" borderId="13" xfId="0" applyNumberFormat="1" applyFont="1" applyFill="1" applyBorder="1" applyAlignment="1">
      <alignment horizontal="center" vertical="center" wrapText="1"/>
    </xf>
    <xf numFmtId="1" fontId="12" fillId="3" borderId="52" xfId="0" applyNumberFormat="1" applyFont="1" applyFill="1" applyBorder="1" applyAlignment="1">
      <alignment horizontal="center" vertical="center" wrapText="1"/>
    </xf>
    <xf numFmtId="0" fontId="51" fillId="3" borderId="44" xfId="0" applyFont="1" applyFill="1" applyBorder="1" applyAlignment="1">
      <alignment horizontal="center" vertical="center" wrapText="1"/>
    </xf>
    <xf numFmtId="0" fontId="51" fillId="3" borderId="50" xfId="0" applyFont="1" applyFill="1" applyBorder="1" applyAlignment="1">
      <alignment horizontal="center" vertical="center" wrapText="1"/>
    </xf>
    <xf numFmtId="1" fontId="12" fillId="3" borderId="19" xfId="0" applyNumberFormat="1" applyFont="1" applyFill="1" applyBorder="1" applyAlignment="1">
      <alignment horizontal="center" vertical="center" wrapText="1"/>
    </xf>
    <xf numFmtId="1" fontId="12" fillId="3" borderId="37" xfId="0" applyNumberFormat="1" applyFont="1" applyFill="1" applyBorder="1" applyAlignment="1">
      <alignment horizontal="center" vertical="center" wrapText="1"/>
    </xf>
    <xf numFmtId="0" fontId="12" fillId="4" borderId="35" xfId="0" applyFont="1" applyFill="1" applyBorder="1" applyAlignment="1">
      <alignment horizontal="center" vertical="center" wrapText="1"/>
    </xf>
    <xf numFmtId="0" fontId="12" fillId="4" borderId="23" xfId="0" applyFont="1" applyFill="1" applyBorder="1" applyAlignment="1">
      <alignment horizontal="center" vertical="center" wrapText="1"/>
    </xf>
    <xf numFmtId="0" fontId="12" fillId="4" borderId="32" xfId="0" applyFont="1" applyFill="1" applyBorder="1" applyAlignment="1">
      <alignment horizontal="center" vertical="center" wrapText="1"/>
    </xf>
    <xf numFmtId="0" fontId="12" fillId="3" borderId="1" xfId="0" applyFont="1" applyFill="1" applyBorder="1" applyAlignment="1">
      <alignment horizontal="center" vertical="center" textRotation="90"/>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8" xfId="0" applyFont="1" applyBorder="1" applyAlignment="1">
      <alignment horizontal="center" vertical="center"/>
    </xf>
    <xf numFmtId="0" fontId="12" fillId="0" borderId="5" xfId="0" applyFont="1" applyBorder="1" applyAlignment="1">
      <alignment horizontal="center" vertical="center"/>
    </xf>
    <xf numFmtId="0" fontId="12" fillId="0" borderId="9" xfId="0" applyFont="1" applyBorder="1" applyAlignment="1">
      <alignment horizontal="center" vertical="center"/>
    </xf>
    <xf numFmtId="0" fontId="12" fillId="0" borderId="30"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9" xfId="0" applyFont="1" applyBorder="1" applyAlignment="1">
      <alignment horizontal="center" vertical="center" wrapText="1"/>
    </xf>
    <xf numFmtId="0" fontId="43" fillId="4" borderId="42" xfId="0" applyFont="1" applyFill="1" applyBorder="1" applyAlignment="1">
      <alignment horizontal="center" vertical="center"/>
    </xf>
    <xf numFmtId="0" fontId="51" fillId="3" borderId="15" xfId="0" applyFont="1" applyFill="1" applyBorder="1" applyAlignment="1">
      <alignment horizontal="center" vertical="center" wrapText="1"/>
    </xf>
    <xf numFmtId="0" fontId="51" fillId="3" borderId="51" xfId="0" applyFont="1" applyFill="1" applyBorder="1" applyAlignment="1">
      <alignment horizontal="center" vertical="center" wrapText="1"/>
    </xf>
    <xf numFmtId="0" fontId="51" fillId="3" borderId="17" xfId="0" applyFont="1" applyFill="1" applyBorder="1" applyAlignment="1">
      <alignment horizontal="center" vertical="center" wrapText="1"/>
    </xf>
    <xf numFmtId="0" fontId="51" fillId="3" borderId="41" xfId="0" applyFont="1" applyFill="1" applyBorder="1" applyAlignment="1">
      <alignment horizontal="center" vertical="center" wrapText="1"/>
    </xf>
    <xf numFmtId="0" fontId="51" fillId="3" borderId="43" xfId="0" applyFont="1" applyFill="1" applyBorder="1" applyAlignment="1">
      <alignment horizontal="center" vertical="center" wrapText="1"/>
    </xf>
    <xf numFmtId="0" fontId="51" fillId="3" borderId="49" xfId="0" applyFont="1" applyFill="1" applyBorder="1" applyAlignment="1">
      <alignment horizontal="center" vertical="center" wrapText="1"/>
    </xf>
    <xf numFmtId="0" fontId="13" fillId="0" borderId="0" xfId="0" applyFont="1" applyAlignment="1">
      <alignment horizontal="left" vertical="center" wrapText="1"/>
    </xf>
    <xf numFmtId="49" fontId="66" fillId="4" borderId="39" xfId="0" applyNumberFormat="1" applyFont="1" applyFill="1" applyBorder="1" applyAlignment="1">
      <alignment horizontal="center" vertical="center" wrapText="1"/>
    </xf>
    <xf numFmtId="49" fontId="66" fillId="4" borderId="40" xfId="0" applyNumberFormat="1" applyFont="1" applyFill="1" applyBorder="1" applyAlignment="1">
      <alignment horizontal="center" vertical="center" wrapText="1"/>
    </xf>
    <xf numFmtId="49" fontId="66" fillId="4" borderId="42" xfId="0" applyNumberFormat="1" applyFont="1" applyFill="1" applyBorder="1" applyAlignment="1">
      <alignment horizontal="center" vertical="center" wrapText="1"/>
    </xf>
    <xf numFmtId="165" fontId="43" fillId="3" borderId="24" xfId="0" applyNumberFormat="1" applyFont="1" applyFill="1" applyBorder="1" applyAlignment="1">
      <alignment horizontal="center" vertical="center" wrapText="1"/>
    </xf>
    <xf numFmtId="0" fontId="12" fillId="0" borderId="17" xfId="0" applyFont="1" applyBorder="1" applyAlignment="1">
      <alignment horizontal="center" vertical="center"/>
    </xf>
    <xf numFmtId="165" fontId="43" fillId="3" borderId="22" xfId="0" applyNumberFormat="1" applyFont="1" applyFill="1" applyBorder="1" applyAlignment="1">
      <alignment horizontal="center" vertical="center" wrapText="1"/>
    </xf>
    <xf numFmtId="49" fontId="51" fillId="0" borderId="6" xfId="0" applyNumberFormat="1" applyFont="1" applyBorder="1" applyAlignment="1">
      <alignment horizontal="center" vertical="center" wrapText="1"/>
    </xf>
    <xf numFmtId="49" fontId="51" fillId="0" borderId="11" xfId="0" applyNumberFormat="1" applyFont="1" applyBorder="1" applyAlignment="1">
      <alignment horizontal="center" vertical="center" wrapText="1"/>
    </xf>
    <xf numFmtId="0" fontId="12" fillId="0" borderId="63" xfId="0" applyFont="1" applyBorder="1" applyAlignment="1">
      <alignment horizontal="left" vertical="center" wrapText="1"/>
    </xf>
    <xf numFmtId="0" fontId="12" fillId="0" borderId="54" xfId="0" applyFont="1" applyBorder="1" applyAlignment="1">
      <alignment horizontal="left" vertical="center" wrapText="1"/>
    </xf>
    <xf numFmtId="0" fontId="15" fillId="0" borderId="0" xfId="0" applyFont="1" applyAlignment="1">
      <alignment horizontal="center" vertical="center" wrapText="1"/>
    </xf>
    <xf numFmtId="0" fontId="15" fillId="0" borderId="7" xfId="0" applyFont="1" applyBorder="1" applyAlignment="1">
      <alignment horizontal="center" vertical="center" wrapText="1"/>
    </xf>
    <xf numFmtId="0" fontId="15" fillId="0" borderId="35" xfId="0" applyFont="1" applyBorder="1" applyAlignment="1">
      <alignment horizontal="center" vertical="center" wrapText="1"/>
    </xf>
    <xf numFmtId="0" fontId="15" fillId="0" borderId="32" xfId="0" applyFont="1" applyBorder="1" applyAlignment="1">
      <alignment horizontal="center" vertical="center" wrapText="1"/>
    </xf>
    <xf numFmtId="0" fontId="5" fillId="0" borderId="35" xfId="0" applyFont="1" applyBorder="1" applyAlignment="1">
      <alignment horizontal="left" vertical="center" wrapText="1"/>
    </xf>
    <xf numFmtId="0" fontId="5" fillId="0" borderId="32" xfId="0" applyFont="1" applyBorder="1" applyAlignment="1">
      <alignment horizontal="left" vertical="center" wrapText="1"/>
    </xf>
    <xf numFmtId="0" fontId="15" fillId="0" borderId="35" xfId="0" applyFont="1" applyBorder="1" applyAlignment="1">
      <alignment horizontal="center" wrapText="1"/>
    </xf>
    <xf numFmtId="0" fontId="15" fillId="0" borderId="32" xfId="0" applyFont="1" applyBorder="1" applyAlignment="1">
      <alignment horizontal="center" wrapText="1"/>
    </xf>
    <xf numFmtId="0" fontId="68" fillId="0" borderId="0" xfId="0" applyFont="1" applyAlignment="1">
      <alignment horizontal="center"/>
    </xf>
    <xf numFmtId="0" fontId="69" fillId="0" borderId="0" xfId="0" applyFont="1">
      <alignment vertical="center"/>
    </xf>
    <xf numFmtId="0" fontId="70" fillId="0" borderId="1" xfId="0" applyFont="1" applyBorder="1" applyAlignment="1">
      <alignment horizontal="center" vertical="center" textRotation="90" wrapText="1"/>
    </xf>
    <xf numFmtId="0" fontId="71" fillId="0" borderId="1" xfId="0" applyFont="1" applyBorder="1" applyAlignment="1">
      <alignment horizontal="center" vertical="center" textRotation="90" wrapText="1"/>
    </xf>
    <xf numFmtId="0" fontId="71" fillId="0" borderId="1" xfId="0" applyFont="1" applyBorder="1" applyAlignment="1">
      <alignment horizontal="center" vertical="center" wrapText="1"/>
    </xf>
    <xf numFmtId="0" fontId="71" fillId="0" borderId="2" xfId="0" applyFont="1" applyBorder="1" applyAlignment="1">
      <alignment horizontal="center" vertical="center" wrapText="1"/>
    </xf>
    <xf numFmtId="0" fontId="71" fillId="0" borderId="3" xfId="0" applyFont="1" applyBorder="1" applyAlignment="1">
      <alignment horizontal="center" vertical="center" wrapText="1"/>
    </xf>
    <xf numFmtId="0" fontId="71" fillId="0" borderId="4" xfId="0" applyFont="1" applyBorder="1" applyAlignment="1">
      <alignment horizontal="center" vertical="center" wrapText="1"/>
    </xf>
    <xf numFmtId="0" fontId="71" fillId="0" borderId="1" xfId="0" applyFont="1" applyBorder="1" applyAlignment="1">
      <alignment horizontal="center" vertical="center" wrapText="1"/>
    </xf>
    <xf numFmtId="0" fontId="70" fillId="0" borderId="1" xfId="0" applyFont="1" applyBorder="1" applyAlignment="1">
      <alignment horizontal="center" vertical="center" wrapText="1"/>
    </xf>
    <xf numFmtId="0" fontId="72" fillId="0" borderId="1" xfId="0" applyFont="1" applyBorder="1" applyAlignment="1">
      <alignment horizontal="center" vertical="center" wrapText="1"/>
    </xf>
    <xf numFmtId="0" fontId="72" fillId="0" borderId="2" xfId="0" applyFont="1" applyBorder="1" applyAlignment="1">
      <alignment vertical="center" wrapText="1"/>
    </xf>
    <xf numFmtId="0" fontId="72" fillId="3" borderId="1" xfId="0" applyFont="1" applyFill="1" applyBorder="1" applyAlignment="1">
      <alignment horizontal="center" vertical="center" wrapText="1"/>
    </xf>
    <xf numFmtId="0" fontId="72" fillId="0" borderId="1" xfId="0" applyFont="1" applyBorder="1" applyAlignment="1">
      <alignment vertical="center" wrapText="1"/>
    </xf>
    <xf numFmtId="0" fontId="69" fillId="0" borderId="1" xfId="0" applyFont="1" applyBorder="1" applyAlignment="1"/>
    <xf numFmtId="0" fontId="69" fillId="0" borderId="2" xfId="0" applyFont="1" applyBorder="1" applyAlignment="1"/>
    <xf numFmtId="0" fontId="73" fillId="0" borderId="0" xfId="0" applyFont="1" applyAlignment="1"/>
    <xf numFmtId="0" fontId="72" fillId="0" borderId="0" xfId="0" applyFont="1" applyAlignment="1">
      <alignment horizontal="center" vertical="center" wrapText="1"/>
    </xf>
    <xf numFmtId="0" fontId="70" fillId="0" borderId="0" xfId="0" applyFont="1">
      <alignment vertical="center"/>
    </xf>
    <xf numFmtId="0" fontId="74" fillId="0" borderId="0" xfId="0" applyFont="1">
      <alignment vertical="center"/>
    </xf>
    <xf numFmtId="0" fontId="75" fillId="0" borderId="2" xfId="0" applyFont="1" applyBorder="1" applyAlignment="1">
      <alignment horizontal="center" vertical="top"/>
    </xf>
    <xf numFmtId="0" fontId="75" fillId="0" borderId="4" xfId="0" applyFont="1" applyBorder="1" applyAlignment="1">
      <alignment horizontal="center" vertical="top"/>
    </xf>
    <xf numFmtId="0" fontId="75" fillId="0" borderId="0" xfId="0" applyFont="1" applyAlignment="1">
      <alignment vertical="top"/>
    </xf>
    <xf numFmtId="0" fontId="76" fillId="0" borderId="2" xfId="0" applyFont="1" applyBorder="1" applyAlignment="1">
      <alignment horizontal="center" vertical="center"/>
    </xf>
    <xf numFmtId="0" fontId="76" fillId="0" borderId="4" xfId="0" applyFont="1" applyBorder="1" applyAlignment="1">
      <alignment horizontal="center" vertical="center"/>
    </xf>
    <xf numFmtId="0" fontId="76" fillId="0" borderId="0" xfId="0" applyFont="1" applyBorder="1" applyAlignment="1">
      <alignment vertical="center"/>
    </xf>
    <xf numFmtId="0" fontId="76" fillId="0" borderId="0" xfId="0" applyFont="1">
      <alignment vertical="center"/>
    </xf>
    <xf numFmtId="0" fontId="76" fillId="0" borderId="1" xfId="0" applyFont="1" applyBorder="1" applyAlignment="1">
      <alignment horizontal="center" vertical="center"/>
    </xf>
    <xf numFmtId="0" fontId="74" fillId="0" borderId="0" xfId="0" applyFont="1" applyAlignment="1">
      <alignment horizontal="center" vertical="center"/>
    </xf>
    <xf numFmtId="0" fontId="74" fillId="0" borderId="0" xfId="0" applyFont="1" applyAlignment="1"/>
    <xf numFmtId="0" fontId="76" fillId="4" borderId="1" xfId="0" applyFont="1" applyFill="1" applyBorder="1" applyAlignment="1">
      <alignment horizontal="center" vertical="center"/>
    </xf>
    <xf numFmtId="0" fontId="77" fillId="0" borderId="0" xfId="0" applyFont="1" applyAlignment="1">
      <alignment horizontal="center" vertical="center"/>
    </xf>
    <xf numFmtId="0" fontId="75" fillId="0" borderId="0" xfId="0" applyFont="1">
      <alignment vertical="center"/>
    </xf>
    <xf numFmtId="0" fontId="75" fillId="0" borderId="0" xfId="0" applyFont="1" applyAlignment="1">
      <alignment vertical="center"/>
    </xf>
    <xf numFmtId="0" fontId="75" fillId="0" borderId="0" xfId="0" applyFont="1" applyBorder="1" applyAlignment="1">
      <alignment vertical="center"/>
    </xf>
    <xf numFmtId="0" fontId="75" fillId="0" borderId="0" xfId="0" applyFont="1" applyBorder="1">
      <alignment vertical="center"/>
    </xf>
    <xf numFmtId="0" fontId="75" fillId="0" borderId="0" xfId="0" applyFont="1" applyAlignment="1"/>
    <xf numFmtId="0" fontId="75" fillId="0" borderId="0" xfId="0" applyFont="1" applyAlignment="1">
      <alignment horizontal="center" vertical="center"/>
    </xf>
    <xf numFmtId="0" fontId="75" fillId="0" borderId="0" xfId="0" applyFont="1" applyAlignment="1">
      <alignment horizontal="left" vertical="top"/>
    </xf>
    <xf numFmtId="0" fontId="75" fillId="0" borderId="0" xfId="0" applyFont="1" applyAlignment="1">
      <alignment horizontal="left" vertical="top" wrapText="1"/>
    </xf>
    <xf numFmtId="0" fontId="75" fillId="0" borderId="0" xfId="0" applyFont="1" applyAlignment="1">
      <alignment horizontal="left" vertical="center"/>
    </xf>
    <xf numFmtId="0" fontId="77" fillId="0" borderId="0" xfId="0" applyFont="1" applyAlignment="1">
      <alignment horizontal="center"/>
    </xf>
    <xf numFmtId="0" fontId="75" fillId="0" borderId="0" xfId="0" applyFont="1" applyAlignment="1">
      <alignment vertical="top" wrapText="1"/>
    </xf>
    <xf numFmtId="0" fontId="76" fillId="0" borderId="6" xfId="0" applyFont="1" applyBorder="1" applyAlignment="1">
      <alignment horizontal="center" vertical="center"/>
    </xf>
    <xf numFmtId="0" fontId="76" fillId="0" borderId="0" xfId="0" applyFont="1" applyAlignment="1">
      <alignment horizontal="center" vertical="center"/>
    </xf>
    <xf numFmtId="0" fontId="76" fillId="0" borderId="1" xfId="0" applyFont="1" applyBorder="1" applyAlignment="1">
      <alignment horizontal="center" vertical="center" wrapText="1"/>
    </xf>
    <xf numFmtId="0" fontId="76" fillId="0" borderId="0" xfId="0" applyFont="1" applyAlignment="1">
      <alignment vertical="center" wrapText="1"/>
    </xf>
    <xf numFmtId="0" fontId="76" fillId="0" borderId="2" xfId="0" applyFont="1" applyBorder="1" applyAlignment="1">
      <alignment horizontal="center" vertical="center" wrapText="1"/>
    </xf>
    <xf numFmtId="0" fontId="76" fillId="0" borderId="4" xfId="0" applyFont="1" applyBorder="1" applyAlignment="1">
      <alignment horizontal="center" vertical="center" wrapText="1"/>
    </xf>
    <xf numFmtId="0" fontId="68" fillId="0" borderId="7" xfId="0" applyFont="1" applyBorder="1" applyAlignment="1">
      <alignment horizontal="center" vertical="center"/>
    </xf>
    <xf numFmtId="0" fontId="75" fillId="0" borderId="1" xfId="0" applyFont="1" applyBorder="1" applyAlignment="1">
      <alignment horizontal="center" vertical="center"/>
    </xf>
    <xf numFmtId="0" fontId="78" fillId="0" borderId="1" xfId="0" applyFont="1" applyBorder="1" applyAlignment="1">
      <alignment horizontal="center" vertical="center" wrapText="1"/>
    </xf>
    <xf numFmtId="0" fontId="75" fillId="0" borderId="8" xfId="0" applyFont="1" applyBorder="1" applyAlignment="1">
      <alignment horizontal="center" vertical="center" wrapText="1"/>
    </xf>
    <xf numFmtId="0" fontId="75" fillId="0" borderId="5" xfId="0" applyFont="1" applyBorder="1" applyAlignment="1">
      <alignment horizontal="center" vertical="center" wrapText="1"/>
    </xf>
    <xf numFmtId="0" fontId="75" fillId="0" borderId="9" xfId="0" applyFont="1" applyBorder="1" applyAlignment="1">
      <alignment horizontal="center" vertical="center" wrapText="1"/>
    </xf>
    <xf numFmtId="0" fontId="75" fillId="0" borderId="1" xfId="0" applyFont="1" applyBorder="1" applyAlignment="1">
      <alignment horizontal="center" vertical="center" wrapText="1"/>
    </xf>
    <xf numFmtId="0" fontId="75" fillId="0" borderId="6" xfId="0" applyFont="1" applyBorder="1" applyAlignment="1">
      <alignment horizontal="center" vertical="center" wrapText="1"/>
    </xf>
    <xf numFmtId="0" fontId="75" fillId="0" borderId="0" xfId="0" applyFont="1" applyAlignment="1">
      <alignment horizontal="center" vertical="center" wrapText="1"/>
    </xf>
    <xf numFmtId="0" fontId="75" fillId="0" borderId="10" xfId="0" applyFont="1" applyBorder="1" applyAlignment="1">
      <alignment horizontal="center" vertical="center" wrapText="1"/>
    </xf>
    <xf numFmtId="0" fontId="75" fillId="0" borderId="11" xfId="0" applyFont="1" applyBorder="1" applyAlignment="1">
      <alignment horizontal="center" vertical="center" wrapText="1"/>
    </xf>
    <xf numFmtId="0" fontId="75" fillId="0" borderId="7" xfId="0" applyFont="1" applyBorder="1" applyAlignment="1">
      <alignment horizontal="center" vertical="center" wrapText="1"/>
    </xf>
    <xf numFmtId="0" fontId="75" fillId="0" borderId="12" xfId="0" applyFont="1" applyBorder="1" applyAlignment="1">
      <alignment horizontal="center" vertical="center" wrapText="1"/>
    </xf>
    <xf numFmtId="0" fontId="75" fillId="0" borderId="2" xfId="0" applyFont="1" applyBorder="1" applyAlignment="1">
      <alignment horizontal="center" vertical="center"/>
    </xf>
    <xf numFmtId="0" fontId="75" fillId="0" borderId="3" xfId="0" applyFont="1" applyBorder="1" applyAlignment="1">
      <alignment horizontal="center" vertical="center"/>
    </xf>
    <xf numFmtId="0" fontId="75" fillId="0" borderId="4" xfId="0" applyFont="1" applyBorder="1" applyAlignment="1">
      <alignment horizontal="center" vertical="center"/>
    </xf>
    <xf numFmtId="0" fontId="79" fillId="0" borderId="1" xfId="0" applyFont="1" applyBorder="1" applyAlignment="1"/>
    <xf numFmtId="0" fontId="71" fillId="2" borderId="1" xfId="0" applyFont="1" applyFill="1" applyBorder="1" applyAlignment="1">
      <alignment vertical="center" wrapText="1"/>
    </xf>
    <xf numFmtId="0" fontId="75" fillId="2" borderId="2" xfId="0" applyFont="1" applyFill="1" applyBorder="1" applyAlignment="1">
      <alignment horizontal="center" vertical="center"/>
    </xf>
    <xf numFmtId="0" fontId="75" fillId="2" borderId="3" xfId="0" applyFont="1" applyFill="1" applyBorder="1" applyAlignment="1">
      <alignment horizontal="center" vertical="center"/>
    </xf>
    <xf numFmtId="0" fontId="75" fillId="2" borderId="4" xfId="0" applyFont="1" applyFill="1" applyBorder="1" applyAlignment="1">
      <alignment horizontal="center" vertical="center"/>
    </xf>
    <xf numFmtId="0" fontId="71" fillId="0" borderId="8" xfId="0" applyFont="1" applyBorder="1" applyAlignment="1">
      <alignment horizontal="left" vertical="center" wrapText="1"/>
    </xf>
    <xf numFmtId="0" fontId="71" fillId="0" borderId="5" xfId="0" applyFont="1" applyBorder="1" applyAlignment="1">
      <alignment horizontal="left" vertical="center" wrapText="1"/>
    </xf>
    <xf numFmtId="0" fontId="71" fillId="0" borderId="9" xfId="0" applyFont="1" applyBorder="1" applyAlignment="1">
      <alignment horizontal="left" vertical="center" wrapText="1"/>
    </xf>
    <xf numFmtId="0" fontId="75" fillId="0" borderId="8" xfId="0" applyFont="1" applyBorder="1" applyAlignment="1">
      <alignment horizontal="center" vertical="center"/>
    </xf>
    <xf numFmtId="0" fontId="75" fillId="0" borderId="5" xfId="0" applyFont="1" applyBorder="1" applyAlignment="1">
      <alignment horizontal="center" vertical="center"/>
    </xf>
    <xf numFmtId="0" fontId="75" fillId="0" borderId="9" xfId="0" applyFont="1" applyBorder="1" applyAlignment="1">
      <alignment horizontal="center" vertical="center"/>
    </xf>
    <xf numFmtId="0" fontId="71" fillId="0" borderId="11" xfId="0" applyFont="1" applyBorder="1" applyAlignment="1">
      <alignment horizontal="left" vertical="center" wrapText="1"/>
    </xf>
    <xf numFmtId="0" fontId="71" fillId="0" borderId="7" xfId="0" applyFont="1" applyBorder="1" applyAlignment="1">
      <alignment horizontal="left" vertical="center" wrapText="1"/>
    </xf>
    <xf numFmtId="0" fontId="71" fillId="0" borderId="12" xfId="0" applyFont="1" applyBorder="1" applyAlignment="1">
      <alignment horizontal="left" vertical="center" wrapText="1"/>
    </xf>
    <xf numFmtId="0" fontId="75" fillId="0" borderId="11" xfId="0" applyFont="1" applyBorder="1" applyAlignment="1">
      <alignment horizontal="center" vertical="center"/>
    </xf>
    <xf numFmtId="0" fontId="75" fillId="0" borderId="7" xfId="0" applyFont="1" applyBorder="1" applyAlignment="1">
      <alignment horizontal="center" vertical="center"/>
    </xf>
    <xf numFmtId="0" fontId="75" fillId="0" borderId="12" xfId="0" applyFont="1" applyBorder="1" applyAlignment="1">
      <alignment horizontal="center" vertical="center"/>
    </xf>
    <xf numFmtId="0" fontId="71" fillId="0" borderId="1" xfId="0" applyFont="1" applyBorder="1" applyAlignment="1">
      <alignment horizontal="center" vertical="center"/>
    </xf>
    <xf numFmtId="0" fontId="71" fillId="0" borderId="2" xfId="0" applyFont="1" applyBorder="1" applyAlignment="1">
      <alignment horizontal="left" vertical="center" wrapText="1"/>
    </xf>
    <xf numFmtId="0" fontId="71" fillId="0" borderId="3" xfId="0" applyFont="1" applyBorder="1" applyAlignment="1">
      <alignment horizontal="left" vertical="center" wrapText="1"/>
    </xf>
    <xf numFmtId="0" fontId="71" fillId="0" borderId="4" xfId="0" applyFont="1" applyBorder="1" applyAlignment="1">
      <alignment horizontal="left" vertical="center" wrapText="1"/>
    </xf>
    <xf numFmtId="0" fontId="75" fillId="0" borderId="2" xfId="0" applyFont="1" applyBorder="1" applyAlignment="1">
      <alignment horizontal="center" vertical="center" wrapText="1"/>
    </xf>
    <xf numFmtId="0" fontId="75" fillId="0" borderId="3" xfId="0" applyFont="1" applyBorder="1" applyAlignment="1">
      <alignment horizontal="center" vertical="center" wrapText="1"/>
    </xf>
    <xf numFmtId="0" fontId="75" fillId="0" borderId="4" xfId="0" applyFont="1" applyBorder="1" applyAlignment="1">
      <alignment horizontal="center" vertical="center" wrapText="1"/>
    </xf>
    <xf numFmtId="0" fontId="76" fillId="0" borderId="2" xfId="0" applyFont="1" applyBorder="1" applyAlignment="1">
      <alignment horizontal="left" vertical="center" wrapText="1"/>
    </xf>
    <xf numFmtId="0" fontId="76" fillId="0" borderId="3" xfId="0" applyFont="1" applyBorder="1" applyAlignment="1">
      <alignment horizontal="left" vertical="center" wrapText="1"/>
    </xf>
    <xf numFmtId="0" fontId="76" fillId="0" borderId="4" xfId="0" applyFont="1" applyBorder="1" applyAlignment="1">
      <alignment horizontal="left" vertical="center" wrapText="1"/>
    </xf>
  </cellXfs>
  <cellStyles count="2">
    <cellStyle name="Звичайний" xfId="0" builtinId="0"/>
    <cellStyle name="Фінансовий [0]" xfId="1" builtinId="6"/>
  </cellStyles>
  <dxfs count="226">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www.wps.cn/officeDocument/2020/cellImage" Target="NUL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43"/>
  <sheetViews>
    <sheetView zoomScaleNormal="100" workbookViewId="0">
      <selection activeCell="AB21" sqref="AB21"/>
    </sheetView>
  </sheetViews>
  <sheetFormatPr defaultColWidth="10" defaultRowHeight="15" x14ac:dyDescent="0.25"/>
  <cols>
    <col min="1" max="1" width="3.85546875" customWidth="1"/>
    <col min="2" max="46" width="3" customWidth="1"/>
    <col min="212" max="212" width="3.85546875" customWidth="1"/>
    <col min="213" max="262" width="3" customWidth="1"/>
    <col min="263" max="263" width="3.140625" customWidth="1"/>
    <col min="264" max="264" width="3" customWidth="1"/>
    <col min="265" max="265" width="1.7109375" customWidth="1"/>
    <col min="266" max="266" width="0.7109375" customWidth="1"/>
    <col min="468" max="468" width="3.85546875" customWidth="1"/>
    <col min="469" max="518" width="3" customWidth="1"/>
    <col min="519" max="519" width="3.140625" customWidth="1"/>
    <col min="520" max="520" width="3" customWidth="1"/>
    <col min="521" max="521" width="1.7109375" customWidth="1"/>
    <col min="522" max="522" width="0.7109375" customWidth="1"/>
    <col min="724" max="724" width="3.85546875" customWidth="1"/>
    <col min="725" max="774" width="3" customWidth="1"/>
    <col min="775" max="775" width="3.140625" customWidth="1"/>
    <col min="776" max="776" width="3" customWidth="1"/>
    <col min="777" max="777" width="1.7109375" customWidth="1"/>
    <col min="778" max="778" width="0.7109375" customWidth="1"/>
    <col min="980" max="980" width="3.85546875" customWidth="1"/>
    <col min="981" max="1030" width="3" customWidth="1"/>
    <col min="1031" max="1031" width="3.140625" customWidth="1"/>
    <col min="1032" max="1032" width="3" customWidth="1"/>
    <col min="1033" max="1033" width="1.7109375" customWidth="1"/>
    <col min="1034" max="1034" width="0.7109375" customWidth="1"/>
    <col min="1236" max="1236" width="3.85546875" customWidth="1"/>
    <col min="1237" max="1286" width="3" customWidth="1"/>
    <col min="1287" max="1287" width="3.140625" customWidth="1"/>
    <col min="1288" max="1288" width="3" customWidth="1"/>
    <col min="1289" max="1289" width="1.7109375" customWidth="1"/>
    <col min="1290" max="1290" width="0.7109375" customWidth="1"/>
    <col min="1492" max="1492" width="3.85546875" customWidth="1"/>
    <col min="1493" max="1542" width="3" customWidth="1"/>
    <col min="1543" max="1543" width="3.140625" customWidth="1"/>
    <col min="1544" max="1544" width="3" customWidth="1"/>
    <col min="1545" max="1545" width="1.7109375" customWidth="1"/>
    <col min="1546" max="1546" width="0.7109375" customWidth="1"/>
    <col min="1748" max="1748" width="3.85546875" customWidth="1"/>
    <col min="1749" max="1798" width="3" customWidth="1"/>
    <col min="1799" max="1799" width="3.140625" customWidth="1"/>
    <col min="1800" max="1800" width="3" customWidth="1"/>
    <col min="1801" max="1801" width="1.7109375" customWidth="1"/>
    <col min="1802" max="1802" width="0.7109375" customWidth="1"/>
    <col min="2004" max="2004" width="3.85546875" customWidth="1"/>
    <col min="2005" max="2054" width="3" customWidth="1"/>
    <col min="2055" max="2055" width="3.140625" customWidth="1"/>
    <col min="2056" max="2056" width="3" customWidth="1"/>
    <col min="2057" max="2057" width="1.7109375" customWidth="1"/>
    <col min="2058" max="2058" width="0.7109375" customWidth="1"/>
    <col min="2260" max="2260" width="3.85546875" customWidth="1"/>
    <col min="2261" max="2310" width="3" customWidth="1"/>
    <col min="2311" max="2311" width="3.140625" customWidth="1"/>
    <col min="2312" max="2312" width="3" customWidth="1"/>
    <col min="2313" max="2313" width="1.7109375" customWidth="1"/>
    <col min="2314" max="2314" width="0.7109375" customWidth="1"/>
    <col min="2516" max="2516" width="3.85546875" customWidth="1"/>
    <col min="2517" max="2566" width="3" customWidth="1"/>
    <col min="2567" max="2567" width="3.140625" customWidth="1"/>
    <col min="2568" max="2568" width="3" customWidth="1"/>
    <col min="2569" max="2569" width="1.7109375" customWidth="1"/>
    <col min="2570" max="2570" width="0.7109375" customWidth="1"/>
    <col min="2772" max="2772" width="3.85546875" customWidth="1"/>
    <col min="2773" max="2822" width="3" customWidth="1"/>
    <col min="2823" max="2823" width="3.140625" customWidth="1"/>
    <col min="2824" max="2824" width="3" customWidth="1"/>
    <col min="2825" max="2825" width="1.7109375" customWidth="1"/>
    <col min="2826" max="2826" width="0.7109375" customWidth="1"/>
    <col min="3028" max="3028" width="3.85546875" customWidth="1"/>
    <col min="3029" max="3078" width="3" customWidth="1"/>
    <col min="3079" max="3079" width="3.140625" customWidth="1"/>
    <col min="3080" max="3080" width="3" customWidth="1"/>
    <col min="3081" max="3081" width="1.7109375" customWidth="1"/>
    <col min="3082" max="3082" width="0.7109375" customWidth="1"/>
    <col min="3284" max="3284" width="3.85546875" customWidth="1"/>
    <col min="3285" max="3334" width="3" customWidth="1"/>
    <col min="3335" max="3335" width="3.140625" customWidth="1"/>
    <col min="3336" max="3336" width="3" customWidth="1"/>
    <col min="3337" max="3337" width="1.7109375" customWidth="1"/>
    <col min="3338" max="3338" width="0.7109375" customWidth="1"/>
    <col min="3540" max="3540" width="3.85546875" customWidth="1"/>
    <col min="3541" max="3590" width="3" customWidth="1"/>
    <col min="3591" max="3591" width="3.140625" customWidth="1"/>
    <col min="3592" max="3592" width="3" customWidth="1"/>
    <col min="3593" max="3593" width="1.7109375" customWidth="1"/>
    <col min="3594" max="3594" width="0.7109375" customWidth="1"/>
    <col min="3796" max="3796" width="3.85546875" customWidth="1"/>
    <col min="3797" max="3846" width="3" customWidth="1"/>
    <col min="3847" max="3847" width="3.140625" customWidth="1"/>
    <col min="3848" max="3848" width="3" customWidth="1"/>
    <col min="3849" max="3849" width="1.7109375" customWidth="1"/>
    <col min="3850" max="3850" width="0.7109375" customWidth="1"/>
    <col min="4052" max="4052" width="3.85546875" customWidth="1"/>
    <col min="4053" max="4102" width="3" customWidth="1"/>
    <col min="4103" max="4103" width="3.140625" customWidth="1"/>
    <col min="4104" max="4104" width="3" customWidth="1"/>
    <col min="4105" max="4105" width="1.7109375" customWidth="1"/>
    <col min="4106" max="4106" width="0.7109375" customWidth="1"/>
    <col min="4308" max="4308" width="3.85546875" customWidth="1"/>
    <col min="4309" max="4358" width="3" customWidth="1"/>
    <col min="4359" max="4359" width="3.140625" customWidth="1"/>
    <col min="4360" max="4360" width="3" customWidth="1"/>
    <col min="4361" max="4361" width="1.7109375" customWidth="1"/>
    <col min="4362" max="4362" width="0.7109375" customWidth="1"/>
    <col min="4564" max="4564" width="3.85546875" customWidth="1"/>
    <col min="4565" max="4614" width="3" customWidth="1"/>
    <col min="4615" max="4615" width="3.140625" customWidth="1"/>
    <col min="4616" max="4616" width="3" customWidth="1"/>
    <col min="4617" max="4617" width="1.7109375" customWidth="1"/>
    <col min="4618" max="4618" width="0.7109375" customWidth="1"/>
    <col min="4820" max="4820" width="3.85546875" customWidth="1"/>
    <col min="4821" max="4870" width="3" customWidth="1"/>
    <col min="4871" max="4871" width="3.140625" customWidth="1"/>
    <col min="4872" max="4872" width="3" customWidth="1"/>
    <col min="4873" max="4873" width="1.7109375" customWidth="1"/>
    <col min="4874" max="4874" width="0.7109375" customWidth="1"/>
    <col min="5076" max="5076" width="3.85546875" customWidth="1"/>
    <col min="5077" max="5126" width="3" customWidth="1"/>
    <col min="5127" max="5127" width="3.140625" customWidth="1"/>
    <col min="5128" max="5128" width="3" customWidth="1"/>
    <col min="5129" max="5129" width="1.7109375" customWidth="1"/>
    <col min="5130" max="5130" width="0.7109375" customWidth="1"/>
    <col min="5332" max="5332" width="3.85546875" customWidth="1"/>
    <col min="5333" max="5382" width="3" customWidth="1"/>
    <col min="5383" max="5383" width="3.140625" customWidth="1"/>
    <col min="5384" max="5384" width="3" customWidth="1"/>
    <col min="5385" max="5385" width="1.7109375" customWidth="1"/>
    <col min="5386" max="5386" width="0.7109375" customWidth="1"/>
    <col min="5588" max="5588" width="3.85546875" customWidth="1"/>
    <col min="5589" max="5638" width="3" customWidth="1"/>
    <col min="5639" max="5639" width="3.140625" customWidth="1"/>
    <col min="5640" max="5640" width="3" customWidth="1"/>
    <col min="5641" max="5641" width="1.7109375" customWidth="1"/>
    <col min="5642" max="5642" width="0.7109375" customWidth="1"/>
    <col min="5844" max="5844" width="3.85546875" customWidth="1"/>
    <col min="5845" max="5894" width="3" customWidth="1"/>
    <col min="5895" max="5895" width="3.140625" customWidth="1"/>
    <col min="5896" max="5896" width="3" customWidth="1"/>
    <col min="5897" max="5897" width="1.7109375" customWidth="1"/>
    <col min="5898" max="5898" width="0.7109375" customWidth="1"/>
    <col min="6100" max="6100" width="3.85546875" customWidth="1"/>
    <col min="6101" max="6150" width="3" customWidth="1"/>
    <col min="6151" max="6151" width="3.140625" customWidth="1"/>
    <col min="6152" max="6152" width="3" customWidth="1"/>
    <col min="6153" max="6153" width="1.7109375" customWidth="1"/>
    <col min="6154" max="6154" width="0.7109375" customWidth="1"/>
    <col min="6356" max="6356" width="3.85546875" customWidth="1"/>
    <col min="6357" max="6406" width="3" customWidth="1"/>
    <col min="6407" max="6407" width="3.140625" customWidth="1"/>
    <col min="6408" max="6408" width="3" customWidth="1"/>
    <col min="6409" max="6409" width="1.7109375" customWidth="1"/>
    <col min="6410" max="6410" width="0.7109375" customWidth="1"/>
    <col min="6612" max="6612" width="3.85546875" customWidth="1"/>
    <col min="6613" max="6662" width="3" customWidth="1"/>
    <col min="6663" max="6663" width="3.140625" customWidth="1"/>
    <col min="6664" max="6664" width="3" customWidth="1"/>
    <col min="6665" max="6665" width="1.7109375" customWidth="1"/>
    <col min="6666" max="6666" width="0.7109375" customWidth="1"/>
    <col min="6868" max="6868" width="3.85546875" customWidth="1"/>
    <col min="6869" max="6918" width="3" customWidth="1"/>
    <col min="6919" max="6919" width="3.140625" customWidth="1"/>
    <col min="6920" max="6920" width="3" customWidth="1"/>
    <col min="6921" max="6921" width="1.7109375" customWidth="1"/>
    <col min="6922" max="6922" width="0.7109375" customWidth="1"/>
    <col min="7124" max="7124" width="3.85546875" customWidth="1"/>
    <col min="7125" max="7174" width="3" customWidth="1"/>
    <col min="7175" max="7175" width="3.140625" customWidth="1"/>
    <col min="7176" max="7176" width="3" customWidth="1"/>
    <col min="7177" max="7177" width="1.7109375" customWidth="1"/>
    <col min="7178" max="7178" width="0.7109375" customWidth="1"/>
    <col min="7380" max="7380" width="3.85546875" customWidth="1"/>
    <col min="7381" max="7430" width="3" customWidth="1"/>
    <col min="7431" max="7431" width="3.140625" customWidth="1"/>
    <col min="7432" max="7432" width="3" customWidth="1"/>
    <col min="7433" max="7433" width="1.7109375" customWidth="1"/>
    <col min="7434" max="7434" width="0.7109375" customWidth="1"/>
    <col min="7636" max="7636" width="3.85546875" customWidth="1"/>
    <col min="7637" max="7686" width="3" customWidth="1"/>
    <col min="7687" max="7687" width="3.140625" customWidth="1"/>
    <col min="7688" max="7688" width="3" customWidth="1"/>
    <col min="7689" max="7689" width="1.7109375" customWidth="1"/>
    <col min="7690" max="7690" width="0.7109375" customWidth="1"/>
    <col min="7892" max="7892" width="3.85546875" customWidth="1"/>
    <col min="7893" max="7942" width="3" customWidth="1"/>
    <col min="7943" max="7943" width="3.140625" customWidth="1"/>
    <col min="7944" max="7944" width="3" customWidth="1"/>
    <col min="7945" max="7945" width="1.7109375" customWidth="1"/>
    <col min="7946" max="7946" width="0.7109375" customWidth="1"/>
    <col min="8148" max="8148" width="3.85546875" customWidth="1"/>
    <col min="8149" max="8198" width="3" customWidth="1"/>
    <col min="8199" max="8199" width="3.140625" customWidth="1"/>
    <col min="8200" max="8200" width="3" customWidth="1"/>
    <col min="8201" max="8201" width="1.7109375" customWidth="1"/>
    <col min="8202" max="8202" width="0.7109375" customWidth="1"/>
    <col min="8404" max="8404" width="3.85546875" customWidth="1"/>
    <col min="8405" max="8454" width="3" customWidth="1"/>
    <col min="8455" max="8455" width="3.140625" customWidth="1"/>
    <col min="8456" max="8456" width="3" customWidth="1"/>
    <col min="8457" max="8457" width="1.7109375" customWidth="1"/>
    <col min="8458" max="8458" width="0.7109375" customWidth="1"/>
    <col min="8660" max="8660" width="3.85546875" customWidth="1"/>
    <col min="8661" max="8710" width="3" customWidth="1"/>
    <col min="8711" max="8711" width="3.140625" customWidth="1"/>
    <col min="8712" max="8712" width="3" customWidth="1"/>
    <col min="8713" max="8713" width="1.7109375" customWidth="1"/>
    <col min="8714" max="8714" width="0.7109375" customWidth="1"/>
    <col min="8916" max="8916" width="3.85546875" customWidth="1"/>
    <col min="8917" max="8966" width="3" customWidth="1"/>
    <col min="8967" max="8967" width="3.140625" customWidth="1"/>
    <col min="8968" max="8968" width="3" customWidth="1"/>
    <col min="8969" max="8969" width="1.7109375" customWidth="1"/>
    <col min="8970" max="8970" width="0.7109375" customWidth="1"/>
    <col min="9172" max="9172" width="3.85546875" customWidth="1"/>
    <col min="9173" max="9222" width="3" customWidth="1"/>
    <col min="9223" max="9223" width="3.140625" customWidth="1"/>
    <col min="9224" max="9224" width="3" customWidth="1"/>
    <col min="9225" max="9225" width="1.7109375" customWidth="1"/>
    <col min="9226" max="9226" width="0.7109375" customWidth="1"/>
    <col min="9428" max="9428" width="3.85546875" customWidth="1"/>
    <col min="9429" max="9478" width="3" customWidth="1"/>
    <col min="9479" max="9479" width="3.140625" customWidth="1"/>
    <col min="9480" max="9480" width="3" customWidth="1"/>
    <col min="9481" max="9481" width="1.7109375" customWidth="1"/>
    <col min="9482" max="9482" width="0.7109375" customWidth="1"/>
    <col min="9684" max="9684" width="3.85546875" customWidth="1"/>
    <col min="9685" max="9734" width="3" customWidth="1"/>
    <col min="9735" max="9735" width="3.140625" customWidth="1"/>
    <col min="9736" max="9736" width="3" customWidth="1"/>
    <col min="9737" max="9737" width="1.7109375" customWidth="1"/>
    <col min="9738" max="9738" width="0.7109375" customWidth="1"/>
    <col min="9940" max="9940" width="3.85546875" customWidth="1"/>
    <col min="9941" max="9990" width="3" customWidth="1"/>
    <col min="9991" max="9991" width="3.140625" customWidth="1"/>
    <col min="9992" max="9992" width="3" customWidth="1"/>
    <col min="9993" max="9993" width="1.7109375" customWidth="1"/>
    <col min="9994" max="9994" width="0.7109375" customWidth="1"/>
    <col min="10196" max="10196" width="3.85546875" customWidth="1"/>
    <col min="10197" max="10246" width="3" customWidth="1"/>
    <col min="10247" max="10247" width="3.140625" customWidth="1"/>
    <col min="10248" max="10248" width="3" customWidth="1"/>
    <col min="10249" max="10249" width="1.7109375" customWidth="1"/>
    <col min="10250" max="10250" width="0.7109375" customWidth="1"/>
    <col min="10452" max="10452" width="3.85546875" customWidth="1"/>
    <col min="10453" max="10502" width="3" customWidth="1"/>
    <col min="10503" max="10503" width="3.140625" customWidth="1"/>
    <col min="10504" max="10504" width="3" customWidth="1"/>
    <col min="10505" max="10505" width="1.7109375" customWidth="1"/>
    <col min="10506" max="10506" width="0.7109375" customWidth="1"/>
    <col min="10708" max="10708" width="3.85546875" customWidth="1"/>
    <col min="10709" max="10758" width="3" customWidth="1"/>
    <col min="10759" max="10759" width="3.140625" customWidth="1"/>
    <col min="10760" max="10760" width="3" customWidth="1"/>
    <col min="10761" max="10761" width="1.7109375" customWidth="1"/>
    <col min="10762" max="10762" width="0.7109375" customWidth="1"/>
    <col min="10964" max="10964" width="3.85546875" customWidth="1"/>
    <col min="10965" max="11014" width="3" customWidth="1"/>
    <col min="11015" max="11015" width="3.140625" customWidth="1"/>
    <col min="11016" max="11016" width="3" customWidth="1"/>
    <col min="11017" max="11017" width="1.7109375" customWidth="1"/>
    <col min="11018" max="11018" width="0.7109375" customWidth="1"/>
    <col min="11220" max="11220" width="3.85546875" customWidth="1"/>
    <col min="11221" max="11270" width="3" customWidth="1"/>
    <col min="11271" max="11271" width="3.140625" customWidth="1"/>
    <col min="11272" max="11272" width="3" customWidth="1"/>
    <col min="11273" max="11273" width="1.7109375" customWidth="1"/>
    <col min="11274" max="11274" width="0.7109375" customWidth="1"/>
    <col min="11476" max="11476" width="3.85546875" customWidth="1"/>
    <col min="11477" max="11526" width="3" customWidth="1"/>
    <col min="11527" max="11527" width="3.140625" customWidth="1"/>
    <col min="11528" max="11528" width="3" customWidth="1"/>
    <col min="11529" max="11529" width="1.7109375" customWidth="1"/>
    <col min="11530" max="11530" width="0.7109375" customWidth="1"/>
    <col min="11732" max="11732" width="3.85546875" customWidth="1"/>
    <col min="11733" max="11782" width="3" customWidth="1"/>
    <col min="11783" max="11783" width="3.140625" customWidth="1"/>
    <col min="11784" max="11784" width="3" customWidth="1"/>
    <col min="11785" max="11785" width="1.7109375" customWidth="1"/>
    <col min="11786" max="11786" width="0.7109375" customWidth="1"/>
    <col min="11988" max="11988" width="3.85546875" customWidth="1"/>
    <col min="11989" max="12038" width="3" customWidth="1"/>
    <col min="12039" max="12039" width="3.140625" customWidth="1"/>
    <col min="12040" max="12040" width="3" customWidth="1"/>
    <col min="12041" max="12041" width="1.7109375" customWidth="1"/>
    <col min="12042" max="12042" width="0.7109375" customWidth="1"/>
    <col min="12244" max="12244" width="3.85546875" customWidth="1"/>
    <col min="12245" max="12294" width="3" customWidth="1"/>
    <col min="12295" max="12295" width="3.140625" customWidth="1"/>
    <col min="12296" max="12296" width="3" customWidth="1"/>
    <col min="12297" max="12297" width="1.7109375" customWidth="1"/>
    <col min="12298" max="12298" width="0.7109375" customWidth="1"/>
    <col min="12500" max="12500" width="3.85546875" customWidth="1"/>
    <col min="12501" max="12550" width="3" customWidth="1"/>
    <col min="12551" max="12551" width="3.140625" customWidth="1"/>
    <col min="12552" max="12552" width="3" customWidth="1"/>
    <col min="12553" max="12553" width="1.7109375" customWidth="1"/>
    <col min="12554" max="12554" width="0.7109375" customWidth="1"/>
    <col min="12756" max="12756" width="3.85546875" customWidth="1"/>
    <col min="12757" max="12806" width="3" customWidth="1"/>
    <col min="12807" max="12807" width="3.140625" customWidth="1"/>
    <col min="12808" max="12808" width="3" customWidth="1"/>
    <col min="12809" max="12809" width="1.7109375" customWidth="1"/>
    <col min="12810" max="12810" width="0.7109375" customWidth="1"/>
    <col min="13012" max="13012" width="3.85546875" customWidth="1"/>
    <col min="13013" max="13062" width="3" customWidth="1"/>
    <col min="13063" max="13063" width="3.140625" customWidth="1"/>
    <col min="13064" max="13064" width="3" customWidth="1"/>
    <col min="13065" max="13065" width="1.7109375" customWidth="1"/>
    <col min="13066" max="13066" width="0.7109375" customWidth="1"/>
    <col min="13268" max="13268" width="3.85546875" customWidth="1"/>
    <col min="13269" max="13318" width="3" customWidth="1"/>
    <col min="13319" max="13319" width="3.140625" customWidth="1"/>
    <col min="13320" max="13320" width="3" customWidth="1"/>
    <col min="13321" max="13321" width="1.7109375" customWidth="1"/>
    <col min="13322" max="13322" width="0.7109375" customWidth="1"/>
    <col min="13524" max="13524" width="3.85546875" customWidth="1"/>
    <col min="13525" max="13574" width="3" customWidth="1"/>
    <col min="13575" max="13575" width="3.140625" customWidth="1"/>
    <col min="13576" max="13576" width="3" customWidth="1"/>
    <col min="13577" max="13577" width="1.7109375" customWidth="1"/>
    <col min="13578" max="13578" width="0.7109375" customWidth="1"/>
    <col min="13780" max="13780" width="3.85546875" customWidth="1"/>
    <col min="13781" max="13830" width="3" customWidth="1"/>
    <col min="13831" max="13831" width="3.140625" customWidth="1"/>
    <col min="13832" max="13832" width="3" customWidth="1"/>
    <col min="13833" max="13833" width="1.7109375" customWidth="1"/>
    <col min="13834" max="13834" width="0.7109375" customWidth="1"/>
    <col min="14036" max="14036" width="3.85546875" customWidth="1"/>
    <col min="14037" max="14086" width="3" customWidth="1"/>
    <col min="14087" max="14087" width="3.140625" customWidth="1"/>
    <col min="14088" max="14088" width="3" customWidth="1"/>
    <col min="14089" max="14089" width="1.7109375" customWidth="1"/>
    <col min="14090" max="14090" width="0.7109375" customWidth="1"/>
    <col min="14292" max="14292" width="3.85546875" customWidth="1"/>
    <col min="14293" max="14342" width="3" customWidth="1"/>
    <col min="14343" max="14343" width="3.140625" customWidth="1"/>
    <col min="14344" max="14344" width="3" customWidth="1"/>
    <col min="14345" max="14345" width="1.7109375" customWidth="1"/>
    <col min="14346" max="14346" width="0.7109375" customWidth="1"/>
    <col min="14548" max="14548" width="3.85546875" customWidth="1"/>
    <col min="14549" max="14598" width="3" customWidth="1"/>
    <col min="14599" max="14599" width="3.140625" customWidth="1"/>
    <col min="14600" max="14600" width="3" customWidth="1"/>
    <col min="14601" max="14601" width="1.7109375" customWidth="1"/>
    <col min="14602" max="14602" width="0.7109375" customWidth="1"/>
    <col min="14804" max="14804" width="3.85546875" customWidth="1"/>
    <col min="14805" max="14854" width="3" customWidth="1"/>
    <col min="14855" max="14855" width="3.140625" customWidth="1"/>
    <col min="14856" max="14856" width="3" customWidth="1"/>
    <col min="14857" max="14857" width="1.7109375" customWidth="1"/>
    <col min="14858" max="14858" width="0.7109375" customWidth="1"/>
    <col min="15060" max="15060" width="3.85546875" customWidth="1"/>
    <col min="15061" max="15110" width="3" customWidth="1"/>
    <col min="15111" max="15111" width="3.140625" customWidth="1"/>
    <col min="15112" max="15112" width="3" customWidth="1"/>
    <col min="15113" max="15113" width="1.7109375" customWidth="1"/>
    <col min="15114" max="15114" width="0.7109375" customWidth="1"/>
    <col min="15316" max="15316" width="3.85546875" customWidth="1"/>
    <col min="15317" max="15366" width="3" customWidth="1"/>
    <col min="15367" max="15367" width="3.140625" customWidth="1"/>
    <col min="15368" max="15368" width="3" customWidth="1"/>
    <col min="15369" max="15369" width="1.7109375" customWidth="1"/>
    <col min="15370" max="15370" width="0.7109375" customWidth="1"/>
    <col min="15572" max="15572" width="3.85546875" customWidth="1"/>
    <col min="15573" max="15622" width="3" customWidth="1"/>
    <col min="15623" max="15623" width="3.140625" customWidth="1"/>
    <col min="15624" max="15624" width="3" customWidth="1"/>
    <col min="15625" max="15625" width="1.7109375" customWidth="1"/>
    <col min="15626" max="15626" width="0.7109375" customWidth="1"/>
    <col min="15828" max="15828" width="3.85546875" customWidth="1"/>
    <col min="15829" max="15878" width="3" customWidth="1"/>
    <col min="15879" max="15879" width="3.140625" customWidth="1"/>
    <col min="15880" max="15880" width="3" customWidth="1"/>
    <col min="15881" max="15881" width="1.7109375" customWidth="1"/>
    <col min="15882" max="15882" width="0.7109375" customWidth="1"/>
    <col min="16084" max="16084" width="3.85546875" customWidth="1"/>
    <col min="16085" max="16134" width="3" customWidth="1"/>
    <col min="16135" max="16135" width="3.140625" customWidth="1"/>
    <col min="16136" max="16136" width="3" customWidth="1"/>
    <col min="16137" max="16137" width="1.7109375" customWidth="1"/>
    <col min="16138" max="16138" width="0.7109375" customWidth="1"/>
  </cols>
  <sheetData>
    <row r="1" spans="1:52" s="1" customFormat="1" ht="18.75" x14ac:dyDescent="0.3">
      <c r="A1" s="708" t="s">
        <v>1</v>
      </c>
      <c r="B1" s="708"/>
      <c r="C1" s="708"/>
      <c r="D1" s="708"/>
      <c r="E1" s="708"/>
      <c r="F1" s="708"/>
      <c r="G1" s="708"/>
      <c r="H1" s="708"/>
      <c r="I1" s="708"/>
      <c r="J1" s="708"/>
      <c r="K1" s="708"/>
      <c r="L1" s="708"/>
      <c r="M1" s="708"/>
      <c r="N1" s="708"/>
      <c r="O1" s="708"/>
      <c r="P1" s="708"/>
      <c r="Q1" s="708"/>
      <c r="R1" s="708"/>
      <c r="S1" s="708"/>
      <c r="T1" s="708"/>
      <c r="U1" s="708"/>
      <c r="V1" s="708"/>
      <c r="W1" s="708"/>
      <c r="X1" s="708"/>
      <c r="Y1" s="708"/>
      <c r="Z1" s="708"/>
      <c r="AA1" s="708"/>
      <c r="AB1" s="708"/>
      <c r="AC1" s="708"/>
      <c r="AD1" s="708"/>
      <c r="AE1" s="708"/>
      <c r="AF1" s="708"/>
      <c r="AG1" s="708"/>
      <c r="AH1" s="708"/>
      <c r="AI1" s="708"/>
      <c r="AJ1" s="708"/>
      <c r="AK1" s="708"/>
      <c r="AL1" s="708"/>
      <c r="AM1" s="708"/>
      <c r="AN1" s="708"/>
      <c r="AO1" s="708"/>
      <c r="AP1" s="708"/>
      <c r="AQ1" s="708"/>
      <c r="AR1" s="708"/>
      <c r="AS1" s="708"/>
      <c r="AT1" s="708"/>
      <c r="AU1" s="708"/>
      <c r="AV1" s="708"/>
      <c r="AW1" s="2"/>
      <c r="AX1" s="2"/>
      <c r="AY1" s="2"/>
      <c r="AZ1" s="2"/>
    </row>
    <row r="2" spans="1:52" s="1" customFormat="1" ht="18.75" x14ac:dyDescent="0.3">
      <c r="A2" s="708" t="s">
        <v>0</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2"/>
      <c r="AX2" s="2"/>
      <c r="AY2" s="2"/>
      <c r="AZ2" s="2"/>
    </row>
    <row r="3" spans="1:52" s="3" customFormat="1" ht="18.75" x14ac:dyDescent="0.3">
      <c r="A3" s="4"/>
      <c r="B3" s="4"/>
      <c r="C3" s="4"/>
      <c r="D3" s="4"/>
      <c r="E3" s="4"/>
      <c r="F3" s="4"/>
      <c r="G3" s="4"/>
      <c r="H3" s="4"/>
      <c r="I3" s="4"/>
      <c r="J3" s="4"/>
      <c r="K3" s="4"/>
      <c r="L3" s="4"/>
      <c r="M3" s="4"/>
      <c r="N3" s="4"/>
      <c r="O3" s="4"/>
      <c r="P3" s="5"/>
      <c r="Q3" s="5"/>
      <c r="R3" s="6"/>
      <c r="S3" s="5"/>
      <c r="T3" s="5"/>
      <c r="U3" s="5"/>
      <c r="V3" s="5"/>
      <c r="W3" s="6"/>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row>
    <row r="4" spans="1:52" s="4" customFormat="1" ht="18.75" x14ac:dyDescent="0.3">
      <c r="C4" s="7"/>
      <c r="D4" s="7"/>
      <c r="E4" s="7"/>
      <c r="F4" s="7"/>
      <c r="G4" s="7"/>
      <c r="H4" s="7"/>
      <c r="I4" s="7"/>
      <c r="J4" s="7"/>
      <c r="K4" s="7"/>
      <c r="L4" s="7"/>
      <c r="M4" s="7"/>
      <c r="N4" s="7"/>
      <c r="O4" s="7"/>
      <c r="P4" s="7"/>
      <c r="Q4" s="5"/>
      <c r="R4" s="5"/>
      <c r="S4" s="5"/>
      <c r="T4" s="5"/>
      <c r="AG4" s="119" t="s">
        <v>338</v>
      </c>
      <c r="AH4" s="119"/>
      <c r="AI4" s="119"/>
      <c r="AJ4" s="119"/>
      <c r="AK4" s="119"/>
      <c r="AL4" s="119"/>
      <c r="AM4" s="119"/>
      <c r="AN4" s="7"/>
      <c r="AO4" s="7"/>
      <c r="AP4" s="7"/>
      <c r="AQ4" s="7"/>
      <c r="AR4" s="7"/>
      <c r="AS4" s="7"/>
      <c r="AT4" s="7"/>
      <c r="AU4" s="7"/>
      <c r="AV4" s="7"/>
      <c r="AW4" s="7"/>
      <c r="AX4" s="7"/>
      <c r="AY4" s="7"/>
    </row>
    <row r="5" spans="1:52" s="4" customFormat="1" ht="18.75" x14ac:dyDescent="0.3">
      <c r="C5" s="119"/>
      <c r="D5" s="119"/>
      <c r="E5" s="119"/>
      <c r="F5" s="119"/>
      <c r="G5" s="119"/>
      <c r="H5" s="119"/>
      <c r="I5" s="119"/>
      <c r="J5" s="119"/>
      <c r="K5" s="119"/>
      <c r="L5" s="119"/>
      <c r="M5" s="119"/>
      <c r="N5" s="119"/>
      <c r="O5" s="119"/>
      <c r="P5" s="119"/>
      <c r="Q5" s="5"/>
      <c r="R5" s="5"/>
      <c r="S5" s="5"/>
      <c r="T5" s="5"/>
      <c r="AG5" s="5" t="s">
        <v>337</v>
      </c>
      <c r="AJ5" s="5"/>
      <c r="AK5" s="5"/>
      <c r="AL5" s="119"/>
      <c r="AM5" s="119"/>
      <c r="AN5" s="119" t="s">
        <v>170</v>
      </c>
      <c r="AO5" s="119"/>
      <c r="AP5" s="119"/>
      <c r="AQ5" s="119"/>
      <c r="AR5" s="119"/>
      <c r="AS5" s="119"/>
      <c r="AT5" s="119"/>
      <c r="AU5" s="119"/>
      <c r="AV5" s="119"/>
      <c r="AW5" s="119"/>
      <c r="AX5" s="119"/>
      <c r="AY5" s="119"/>
    </row>
    <row r="6" spans="1:52" s="4" customFormat="1" ht="18.75" x14ac:dyDescent="0.3">
      <c r="C6" s="5"/>
      <c r="D6" s="5"/>
      <c r="E6" s="5"/>
      <c r="F6" s="5"/>
      <c r="G6" s="5"/>
      <c r="H6" s="5"/>
      <c r="I6" s="5"/>
      <c r="J6" s="5"/>
      <c r="K6" s="5"/>
      <c r="L6" s="5"/>
      <c r="M6" s="5"/>
      <c r="N6" s="5"/>
      <c r="O6" s="5"/>
      <c r="P6" s="5"/>
      <c r="Q6" s="5"/>
      <c r="R6" s="5"/>
      <c r="S6" s="5"/>
      <c r="T6" s="5"/>
      <c r="AG6" s="121" t="s">
        <v>339</v>
      </c>
      <c r="AH6" s="121"/>
      <c r="AI6" s="121"/>
      <c r="AJ6" s="121"/>
      <c r="AK6" s="121"/>
      <c r="AL6" s="121"/>
      <c r="AM6" s="121"/>
      <c r="AN6" s="121"/>
      <c r="AO6" s="121"/>
      <c r="AP6" s="121"/>
      <c r="AQ6" s="121"/>
      <c r="AR6" s="121"/>
      <c r="AS6" s="121"/>
      <c r="AT6" s="121"/>
      <c r="AU6" s="121"/>
      <c r="AV6" s="7"/>
      <c r="AW6" s="7"/>
      <c r="AX6" s="7"/>
      <c r="AY6" s="7"/>
    </row>
    <row r="7" spans="1:52" s="4" customFormat="1" ht="18.75" x14ac:dyDescent="0.3">
      <c r="C7" s="7"/>
      <c r="D7" s="7"/>
      <c r="E7" s="7"/>
      <c r="F7" s="7"/>
      <c r="G7" s="7"/>
      <c r="H7" s="7"/>
      <c r="I7" s="7"/>
      <c r="J7" s="7"/>
      <c r="K7" s="7"/>
      <c r="L7" s="7"/>
      <c r="M7" s="7"/>
      <c r="N7" s="7"/>
      <c r="O7" s="7"/>
      <c r="P7" s="7"/>
      <c r="Q7" s="7"/>
      <c r="R7" s="7"/>
      <c r="AG7" s="715" t="s">
        <v>311</v>
      </c>
      <c r="AH7" s="715"/>
      <c r="AI7" s="715"/>
      <c r="AJ7" s="715"/>
      <c r="AK7" s="715"/>
      <c r="AL7" s="715"/>
      <c r="AM7" s="715"/>
      <c r="AN7" s="715"/>
      <c r="AO7" s="715"/>
      <c r="AP7" s="715"/>
      <c r="AQ7" s="715"/>
      <c r="AR7" s="715"/>
      <c r="AS7" s="715"/>
      <c r="AT7" s="715"/>
      <c r="AU7" s="715"/>
      <c r="AV7" s="715"/>
      <c r="AW7" s="7"/>
      <c r="AX7" s="7"/>
      <c r="AY7" s="7"/>
    </row>
    <row r="8" spans="1:52" s="4" customFormat="1" ht="18.75" x14ac:dyDescent="0.3">
      <c r="C8" s="7"/>
      <c r="D8" s="7"/>
      <c r="E8" s="7"/>
      <c r="F8" s="7"/>
      <c r="G8" s="7"/>
      <c r="H8" s="7"/>
      <c r="I8" s="7"/>
      <c r="J8" s="7"/>
      <c r="K8" s="7"/>
      <c r="L8" s="7"/>
      <c r="M8" s="7"/>
      <c r="N8" s="7"/>
      <c r="O8" s="7"/>
      <c r="P8" s="7"/>
      <c r="AG8" s="5" t="s">
        <v>340</v>
      </c>
      <c r="AJ8" s="8"/>
      <c r="AK8" s="8"/>
      <c r="AL8" s="5"/>
      <c r="AM8" s="7"/>
      <c r="AN8" s="7"/>
      <c r="AO8" s="7"/>
      <c r="AP8" s="7"/>
      <c r="AQ8" s="7"/>
      <c r="AR8" s="7"/>
      <c r="AS8" s="7"/>
      <c r="AU8" s="7"/>
      <c r="AV8" s="7"/>
      <c r="AW8" s="7"/>
      <c r="AX8" s="9"/>
      <c r="AY8" s="9"/>
    </row>
    <row r="9" spans="1:52" s="4" customFormat="1" ht="18.75" x14ac:dyDescent="0.3">
      <c r="D9" s="7"/>
      <c r="E9" s="7"/>
      <c r="F9" s="7"/>
      <c r="G9" s="7"/>
      <c r="H9" s="7"/>
      <c r="I9" s="7"/>
      <c r="J9" s="7"/>
      <c r="L9" s="7"/>
      <c r="M9" s="7"/>
      <c r="N9" s="7"/>
      <c r="O9" s="9"/>
      <c r="P9" s="5"/>
      <c r="Q9" s="5"/>
      <c r="R9" s="5"/>
      <c r="S9" s="5"/>
      <c r="T9" s="5"/>
      <c r="U9" s="5"/>
      <c r="AJ9" s="8"/>
      <c r="AK9" s="8"/>
      <c r="AL9" s="714"/>
      <c r="AM9" s="714"/>
      <c r="AN9" s="714"/>
      <c r="AO9" s="714"/>
      <c r="AP9" s="714"/>
      <c r="AQ9" s="714"/>
      <c r="AR9" s="714"/>
      <c r="AS9" s="714"/>
      <c r="AV9" s="7"/>
      <c r="AW9" s="7"/>
      <c r="AX9" s="7"/>
      <c r="AY9" s="7"/>
    </row>
    <row r="10" spans="1:52" s="4" customFormat="1" ht="18.75" x14ac:dyDescent="0.3">
      <c r="B10" s="10"/>
      <c r="C10" s="7"/>
      <c r="D10" s="7"/>
      <c r="E10" s="7"/>
      <c r="F10" s="7"/>
      <c r="G10" s="7"/>
      <c r="H10" s="7"/>
      <c r="I10" s="7"/>
      <c r="J10" s="7"/>
      <c r="K10" s="7"/>
      <c r="L10" s="7"/>
      <c r="M10" s="7"/>
      <c r="N10" s="7"/>
      <c r="O10" s="7"/>
      <c r="AJ10" s="8"/>
      <c r="AK10" s="8"/>
      <c r="AM10" s="10"/>
      <c r="AN10" s="10"/>
      <c r="AO10" s="10"/>
      <c r="AP10" s="10"/>
      <c r="AQ10" s="10"/>
      <c r="AR10" s="10"/>
      <c r="AS10" s="713" t="s">
        <v>341</v>
      </c>
      <c r="AT10" s="713"/>
      <c r="AU10" s="713"/>
      <c r="AV10" s="713"/>
      <c r="AW10" s="10"/>
      <c r="AX10" s="10"/>
      <c r="AY10" s="10"/>
    </row>
    <row r="11" spans="1:52" s="4" customFormat="1" ht="18.75" x14ac:dyDescent="0.3">
      <c r="B11" s="10"/>
      <c r="C11" s="11"/>
      <c r="D11" s="11"/>
      <c r="E11" s="11"/>
      <c r="F11" s="11"/>
      <c r="G11" s="11"/>
      <c r="H11" s="11"/>
      <c r="I11" s="11"/>
      <c r="J11" s="11"/>
      <c r="K11" s="11"/>
      <c r="L11" s="11"/>
      <c r="M11" s="11"/>
      <c r="N11" s="11"/>
      <c r="O11" s="11"/>
      <c r="P11" s="11"/>
      <c r="Q11" s="11"/>
      <c r="R11" s="11"/>
      <c r="S11" s="11"/>
      <c r="T11" s="11"/>
      <c r="U11" s="11"/>
      <c r="V11" s="11"/>
      <c r="W11" s="11"/>
      <c r="AG11" s="4" t="s">
        <v>342</v>
      </c>
      <c r="AJ11" s="8"/>
      <c r="AK11" s="711" t="s">
        <v>343</v>
      </c>
      <c r="AL11" s="711"/>
      <c r="AM11" s="711"/>
      <c r="AN11" s="711"/>
      <c r="AO11" s="711"/>
      <c r="AP11" s="711"/>
      <c r="AQ11" s="711"/>
      <c r="AR11" s="711"/>
      <c r="AS11" s="711"/>
      <c r="AT11" s="711"/>
      <c r="AU11" s="711"/>
      <c r="AV11" s="711"/>
      <c r="AW11" s="7"/>
      <c r="AX11" s="7"/>
      <c r="AY11" s="7"/>
    </row>
    <row r="12" spans="1:52" s="4" customFormat="1" ht="18.75" x14ac:dyDescent="0.3">
      <c r="B12" s="10"/>
      <c r="C12" s="11"/>
      <c r="D12" s="11"/>
      <c r="E12" s="11"/>
      <c r="F12" s="11"/>
      <c r="G12" s="11"/>
      <c r="H12" s="11"/>
      <c r="I12" s="11"/>
      <c r="J12" s="11"/>
      <c r="K12" s="11"/>
      <c r="L12" s="11"/>
      <c r="M12" s="11"/>
      <c r="N12" s="11"/>
      <c r="O12" s="11"/>
      <c r="P12" s="11"/>
      <c r="Q12" s="11"/>
      <c r="R12" s="11"/>
      <c r="S12" s="11"/>
      <c r="T12" s="11"/>
      <c r="U12" s="11"/>
      <c r="V12" s="11"/>
      <c r="W12" s="11"/>
      <c r="Y12" s="4" t="s">
        <v>391</v>
      </c>
      <c r="AJ12" s="120"/>
      <c r="AK12" s="120"/>
      <c r="AL12" s="122"/>
      <c r="AM12" s="122"/>
      <c r="AN12" s="122"/>
      <c r="AO12" s="122"/>
      <c r="AP12" s="122"/>
      <c r="AQ12" s="122"/>
      <c r="AR12" s="122"/>
      <c r="AS12" s="122"/>
      <c r="AT12" s="122"/>
      <c r="AU12" s="122"/>
      <c r="AV12" s="122"/>
      <c r="AW12" s="119"/>
      <c r="AX12" s="119"/>
      <c r="AY12" s="119"/>
    </row>
    <row r="13" spans="1:52" s="4" customFormat="1" ht="22.5" x14ac:dyDescent="0.3">
      <c r="A13" s="710" t="s">
        <v>91</v>
      </c>
      <c r="B13" s="710"/>
      <c r="C13" s="710"/>
      <c r="D13" s="710"/>
      <c r="E13" s="710"/>
      <c r="F13" s="710"/>
      <c r="G13" s="710"/>
      <c r="H13" s="710"/>
      <c r="I13" s="710"/>
      <c r="J13" s="710"/>
      <c r="K13" s="710"/>
      <c r="L13" s="710"/>
      <c r="M13" s="710"/>
      <c r="N13" s="710"/>
      <c r="O13" s="710"/>
      <c r="P13" s="710"/>
      <c r="Q13" s="710"/>
      <c r="R13" s="710"/>
      <c r="S13" s="710"/>
      <c r="T13" s="710"/>
      <c r="U13" s="710"/>
      <c r="V13" s="710"/>
      <c r="W13" s="710"/>
      <c r="X13" s="710"/>
      <c r="Y13" s="710"/>
      <c r="Z13" s="710"/>
      <c r="AA13" s="710"/>
      <c r="AB13" s="710"/>
      <c r="AC13" s="710"/>
      <c r="AD13" s="710"/>
      <c r="AE13" s="710"/>
      <c r="AF13" s="710"/>
      <c r="AG13" s="710"/>
      <c r="AH13" s="710"/>
      <c r="AI13" s="710"/>
      <c r="AJ13" s="710"/>
      <c r="AK13" s="710"/>
      <c r="AL13" s="710"/>
      <c r="AM13" s="710"/>
      <c r="AN13" s="710"/>
      <c r="AO13" s="710"/>
      <c r="AP13" s="710"/>
      <c r="AQ13" s="710"/>
      <c r="AR13" s="710"/>
      <c r="AS13" s="710"/>
      <c r="AT13" s="710"/>
      <c r="AU13" s="710"/>
      <c r="AV13" s="710"/>
      <c r="AW13" s="5"/>
      <c r="AX13" s="5"/>
      <c r="AY13" s="5"/>
      <c r="AZ13" s="5"/>
    </row>
    <row r="14" spans="1:52" s="4" customFormat="1" ht="15" customHeight="1" x14ac:dyDescent="0.25">
      <c r="A14" s="709" t="s">
        <v>237</v>
      </c>
      <c r="B14" s="709"/>
      <c r="C14" s="709"/>
      <c r="D14" s="709"/>
      <c r="E14" s="709"/>
      <c r="F14" s="709"/>
      <c r="G14" s="709"/>
      <c r="H14" s="709"/>
      <c r="I14" s="709"/>
      <c r="J14" s="709"/>
      <c r="K14" s="709"/>
      <c r="L14" s="709"/>
      <c r="M14" s="709"/>
      <c r="N14" s="709"/>
      <c r="O14" s="709"/>
      <c r="P14" s="709"/>
      <c r="Q14" s="709"/>
      <c r="R14" s="709"/>
      <c r="S14" s="709"/>
      <c r="T14" s="709"/>
      <c r="U14" s="709"/>
      <c r="V14" s="709"/>
      <c r="W14" s="709"/>
      <c r="X14" s="709"/>
      <c r="Y14" s="709"/>
      <c r="Z14" s="709"/>
      <c r="AA14" s="709"/>
      <c r="AB14" s="709"/>
      <c r="AC14" s="709"/>
      <c r="AD14" s="709"/>
      <c r="AE14" s="709"/>
      <c r="AF14" s="709"/>
      <c r="AG14" s="709"/>
      <c r="AH14" s="709"/>
      <c r="AI14" s="709"/>
      <c r="AJ14" s="709"/>
      <c r="AK14" s="709"/>
      <c r="AL14" s="709"/>
      <c r="AM14" s="709"/>
      <c r="AN14" s="709"/>
      <c r="AO14" s="709"/>
      <c r="AP14" s="709"/>
      <c r="AQ14" s="709"/>
      <c r="AR14" s="709"/>
      <c r="AS14" s="709"/>
      <c r="AT14" s="709"/>
      <c r="AU14" s="709"/>
      <c r="AV14" s="709"/>
    </row>
    <row r="15" spans="1:52" s="4" customFormat="1" ht="15" customHeight="1" x14ac:dyDescent="0.25">
      <c r="A15" s="712" t="s">
        <v>99</v>
      </c>
      <c r="B15" s="712"/>
      <c r="C15" s="712"/>
      <c r="D15" s="712"/>
      <c r="E15" s="712"/>
      <c r="F15" s="712"/>
      <c r="G15" s="712"/>
      <c r="H15" s="712"/>
      <c r="I15" s="712"/>
      <c r="J15" s="712"/>
      <c r="K15" s="712"/>
      <c r="L15" s="712"/>
      <c r="M15" s="712"/>
      <c r="N15" s="712"/>
      <c r="O15" s="712"/>
      <c r="P15" s="712"/>
      <c r="Q15" s="712"/>
      <c r="R15" s="712"/>
      <c r="S15" s="712"/>
      <c r="T15" s="712"/>
      <c r="U15" s="712"/>
      <c r="V15" s="712"/>
      <c r="W15" s="712"/>
      <c r="X15" s="712"/>
      <c r="Y15" s="712"/>
      <c r="Z15" s="712"/>
      <c r="AA15" s="712"/>
      <c r="AB15" s="712"/>
      <c r="AC15" s="712"/>
      <c r="AD15" s="712"/>
      <c r="AE15" s="712"/>
      <c r="AF15" s="712"/>
      <c r="AG15" s="712"/>
      <c r="AH15" s="712"/>
      <c r="AI15" s="712"/>
      <c r="AJ15" s="712"/>
      <c r="AK15" s="712"/>
      <c r="AL15" s="712"/>
      <c r="AM15" s="712"/>
      <c r="AN15" s="712"/>
      <c r="AO15" s="712"/>
      <c r="AP15" s="712"/>
      <c r="AQ15" s="712"/>
      <c r="AR15" s="712"/>
      <c r="AS15" s="712"/>
      <c r="AT15" s="712"/>
      <c r="AU15" s="712"/>
      <c r="AV15" s="712"/>
    </row>
    <row r="16" spans="1:52" s="4" customFormat="1" ht="15" customHeight="1" x14ac:dyDescent="0.25">
      <c r="A16" s="711" t="s">
        <v>327</v>
      </c>
      <c r="B16" s="711"/>
      <c r="C16" s="711"/>
      <c r="D16" s="711"/>
      <c r="E16" s="711"/>
      <c r="F16" s="711"/>
      <c r="G16" s="711"/>
      <c r="H16" s="711"/>
      <c r="I16" s="711"/>
      <c r="J16" s="711"/>
      <c r="K16" s="711"/>
      <c r="L16" s="711"/>
      <c r="M16" s="711"/>
      <c r="N16" s="711"/>
      <c r="O16" s="711"/>
      <c r="P16" s="711"/>
      <c r="Q16" s="711"/>
      <c r="R16" s="711"/>
      <c r="S16" s="711"/>
      <c r="T16" s="711"/>
      <c r="U16" s="711"/>
      <c r="V16" s="711"/>
      <c r="W16" s="711"/>
      <c r="X16" s="711"/>
      <c r="Y16" s="711"/>
      <c r="Z16" s="711"/>
      <c r="AA16" s="711"/>
      <c r="AB16" s="711"/>
      <c r="AC16" s="711"/>
      <c r="AD16" s="711"/>
      <c r="AE16" s="711"/>
      <c r="AF16" s="711"/>
      <c r="AG16" s="711"/>
      <c r="AH16" s="711"/>
      <c r="AI16" s="711"/>
      <c r="AJ16" s="711"/>
      <c r="AK16" s="711"/>
      <c r="AL16" s="711"/>
      <c r="AM16" s="711"/>
      <c r="AN16" s="711"/>
      <c r="AO16" s="711"/>
      <c r="AP16" s="711"/>
      <c r="AQ16" s="711"/>
      <c r="AR16" s="711"/>
      <c r="AS16" s="711"/>
      <c r="AT16" s="711"/>
      <c r="AU16" s="711"/>
      <c r="AV16" s="711"/>
    </row>
    <row r="17" spans="3:52" s="4" customFormat="1" ht="18.75" x14ac:dyDescent="0.3">
      <c r="G17" s="1"/>
      <c r="O17" s="1"/>
      <c r="AC17" s="14"/>
      <c r="AF17" s="716"/>
      <c r="AG17" s="716"/>
      <c r="AH17" s="716"/>
      <c r="AI17" s="716"/>
      <c r="AJ17" s="716"/>
      <c r="AK17" s="716"/>
      <c r="AL17" s="716"/>
      <c r="AM17" s="716"/>
      <c r="AN17" s="716"/>
      <c r="AO17" s="716"/>
      <c r="AP17" s="5"/>
    </row>
    <row r="18" spans="3:52" s="4" customFormat="1" ht="18.75" customHeight="1" x14ac:dyDescent="0.3">
      <c r="C18" s="8" t="s">
        <v>92</v>
      </c>
      <c r="D18" s="5"/>
      <c r="E18" s="5"/>
      <c r="F18" s="5"/>
      <c r="G18" s="5"/>
      <c r="H18" s="5"/>
      <c r="I18" s="5"/>
      <c r="J18" s="5"/>
      <c r="K18" s="5"/>
      <c r="M18" s="5" t="s">
        <v>93</v>
      </c>
      <c r="N18" s="5"/>
      <c r="O18" s="5"/>
      <c r="P18" s="5"/>
      <c r="Q18" s="5"/>
      <c r="R18" s="5"/>
      <c r="S18" s="5"/>
      <c r="T18" s="5"/>
      <c r="U18" s="5"/>
      <c r="V18" s="5"/>
      <c r="W18" s="5"/>
      <c r="X18" s="5"/>
      <c r="Y18" s="5"/>
      <c r="Z18" s="5"/>
      <c r="AA18" s="5"/>
      <c r="AB18" s="15"/>
      <c r="AC18" s="15"/>
      <c r="AF18" s="716" t="s">
        <v>309</v>
      </c>
      <c r="AG18" s="716"/>
      <c r="AH18" s="716"/>
      <c r="AI18" s="716"/>
      <c r="AJ18" s="716"/>
      <c r="AK18" s="716"/>
      <c r="AL18" s="716"/>
      <c r="AM18" s="716"/>
      <c r="AN18" s="716"/>
      <c r="AO18" s="716"/>
      <c r="AP18" s="5" t="s">
        <v>96</v>
      </c>
      <c r="AS18" s="115"/>
      <c r="AT18" s="115"/>
      <c r="AU18" s="115"/>
      <c r="AV18" s="115"/>
    </row>
    <row r="19" spans="3:52" s="4" customFormat="1" ht="15" customHeight="1" x14ac:dyDescent="0.3">
      <c r="I19" s="1"/>
      <c r="Q19" s="1"/>
      <c r="R19" s="1"/>
      <c r="S19" s="1"/>
      <c r="T19" s="1"/>
      <c r="AF19" s="115"/>
      <c r="AG19" s="115"/>
      <c r="AH19" s="115"/>
      <c r="AI19" s="115"/>
      <c r="AJ19" s="115"/>
      <c r="AK19" s="115"/>
      <c r="AL19" s="115"/>
      <c r="AM19" s="115"/>
      <c r="AN19" s="115"/>
      <c r="AO19" s="115"/>
      <c r="AP19" s="115"/>
      <c r="AQ19" s="115"/>
      <c r="AR19" s="115"/>
      <c r="AS19" s="115"/>
      <c r="AT19" s="115"/>
      <c r="AU19" s="115"/>
      <c r="AV19" s="115"/>
    </row>
    <row r="20" spans="3:52" s="4" customFormat="1" ht="18.75" customHeight="1" x14ac:dyDescent="0.3">
      <c r="C20" s="8" t="s">
        <v>94</v>
      </c>
      <c r="I20" s="1"/>
      <c r="M20" s="5" t="s">
        <v>95</v>
      </c>
      <c r="Q20" s="1"/>
      <c r="R20" s="1"/>
      <c r="S20" s="1"/>
      <c r="T20" s="1"/>
      <c r="AF20" s="721" t="s">
        <v>317</v>
      </c>
      <c r="AG20" s="721"/>
      <c r="AH20" s="721"/>
      <c r="AI20" s="721"/>
      <c r="AJ20" s="721"/>
      <c r="AK20" s="721"/>
      <c r="AL20" s="721"/>
      <c r="AM20" s="721"/>
      <c r="AN20" s="721"/>
      <c r="AO20" s="721"/>
      <c r="AP20" s="721"/>
      <c r="AQ20" s="721"/>
      <c r="AR20" s="721"/>
      <c r="AS20" s="721"/>
      <c r="AT20" s="721"/>
      <c r="AU20" s="721"/>
      <c r="AV20" s="721"/>
      <c r="AW20" s="721"/>
      <c r="AY20" s="15"/>
      <c r="AZ20" s="15"/>
    </row>
    <row r="21" spans="3:52" s="4" customFormat="1" ht="18.75" customHeight="1" x14ac:dyDescent="0.3">
      <c r="Z21" s="12"/>
      <c r="AA21" s="12"/>
      <c r="AB21" s="12"/>
      <c r="AC21" s="12"/>
      <c r="AF21" s="115"/>
      <c r="AG21" s="115"/>
      <c r="AH21" s="115"/>
      <c r="AI21" s="115"/>
      <c r="AJ21" s="115"/>
      <c r="AK21" s="115"/>
      <c r="AL21" s="115"/>
      <c r="AM21" s="115"/>
      <c r="AN21" s="115"/>
      <c r="AO21" s="115"/>
      <c r="AP21" s="115"/>
      <c r="AQ21" s="115"/>
      <c r="AR21" s="115"/>
      <c r="AS21" s="115"/>
      <c r="AT21" s="115"/>
      <c r="AU21" s="115"/>
      <c r="AV21" s="115"/>
      <c r="AW21" s="106"/>
    </row>
    <row r="22" spans="3:52" s="4" customFormat="1" ht="18.75" x14ac:dyDescent="0.3">
      <c r="C22" s="8" t="s">
        <v>310</v>
      </c>
      <c r="D22" s="8"/>
      <c r="E22" s="2"/>
      <c r="F22" s="2"/>
      <c r="G22" s="2"/>
      <c r="M22" s="5" t="s">
        <v>313</v>
      </c>
      <c r="N22" s="5"/>
      <c r="O22" s="5"/>
      <c r="P22" s="5"/>
      <c r="Q22" s="5"/>
      <c r="R22" s="5"/>
      <c r="S22" s="5"/>
      <c r="T22" s="5"/>
      <c r="U22" s="5"/>
      <c r="V22" s="5"/>
      <c r="W22" s="5"/>
      <c r="X22" s="5"/>
      <c r="Y22" s="5"/>
      <c r="Z22" s="5"/>
      <c r="AA22" s="5"/>
      <c r="AB22" s="5"/>
      <c r="AC22" s="5"/>
      <c r="AD22" s="5"/>
      <c r="AF22" s="718" t="s">
        <v>318</v>
      </c>
      <c r="AG22" s="719"/>
      <c r="AH22" s="719"/>
      <c r="AI22" s="719"/>
      <c r="AJ22" s="719"/>
      <c r="AK22" s="719"/>
      <c r="AL22" s="719"/>
      <c r="AM22" s="719"/>
      <c r="AN22" s="719"/>
      <c r="AO22" s="719"/>
      <c r="AP22" s="719"/>
      <c r="AQ22" s="719"/>
      <c r="AR22" s="719"/>
      <c r="AS22" s="719"/>
      <c r="AT22" s="719"/>
      <c r="AU22" s="719"/>
      <c r="AV22" s="719"/>
      <c r="AW22" s="106"/>
    </row>
    <row r="23" spans="3:52" s="4" customFormat="1" ht="18.75" x14ac:dyDescent="0.3">
      <c r="C23" s="8"/>
      <c r="D23" s="8"/>
      <c r="E23" s="2"/>
      <c r="F23" s="2"/>
      <c r="G23" s="2"/>
      <c r="M23" s="5"/>
      <c r="Z23" s="12"/>
      <c r="AA23" s="12"/>
      <c r="AB23" s="12"/>
      <c r="AC23" s="12"/>
      <c r="AF23" s="708"/>
      <c r="AG23" s="708"/>
      <c r="AH23" s="708"/>
      <c r="AI23" s="708"/>
      <c r="AJ23" s="708"/>
      <c r="AK23" s="708"/>
      <c r="AL23" s="708"/>
      <c r="AM23" s="708"/>
      <c r="AN23" s="708"/>
      <c r="AO23" s="708"/>
      <c r="AP23" s="708"/>
      <c r="AQ23" s="708"/>
      <c r="AR23" s="708"/>
      <c r="AS23" s="708"/>
      <c r="AT23" s="708"/>
      <c r="AU23" s="708"/>
      <c r="AV23" s="708"/>
      <c r="AW23" s="708"/>
    </row>
    <row r="24" spans="3:52" s="4" customFormat="1" ht="18.75" x14ac:dyDescent="0.3">
      <c r="C24" s="2" t="s">
        <v>97</v>
      </c>
      <c r="D24" s="2"/>
      <c r="E24" s="2"/>
      <c r="F24" s="2"/>
      <c r="G24" s="2"/>
      <c r="H24" s="1"/>
      <c r="M24" s="5" t="s">
        <v>314</v>
      </c>
      <c r="N24" s="5"/>
      <c r="O24" s="5"/>
      <c r="P24" s="5"/>
      <c r="Q24" s="5"/>
      <c r="R24" s="5"/>
      <c r="S24" s="5"/>
      <c r="T24" s="5"/>
      <c r="U24" s="5"/>
      <c r="V24" s="5"/>
      <c r="W24" s="5"/>
      <c r="X24" s="5"/>
      <c r="Y24" s="5"/>
      <c r="Z24" s="5"/>
      <c r="AA24" s="5"/>
      <c r="AB24" s="5"/>
      <c r="AC24" s="5"/>
      <c r="AD24" s="5"/>
      <c r="AE24" s="5"/>
      <c r="AF24" s="716" t="s">
        <v>344</v>
      </c>
      <c r="AG24" s="716"/>
      <c r="AH24" s="716"/>
      <c r="AI24" s="716"/>
      <c r="AJ24" s="716"/>
      <c r="AK24" s="716"/>
      <c r="AL24" s="716"/>
      <c r="AM24" s="716"/>
      <c r="AN24" s="716"/>
      <c r="AO24" s="716"/>
      <c r="AP24" s="716"/>
      <c r="AQ24" s="716"/>
      <c r="AR24" s="716"/>
      <c r="AS24" s="716"/>
      <c r="AT24" s="716"/>
      <c r="AU24" s="716"/>
      <c r="AV24" s="716"/>
      <c r="AW24" s="716"/>
      <c r="AY24" s="13"/>
    </row>
    <row r="25" spans="3:52" s="4" customFormat="1" ht="18.75" x14ac:dyDescent="0.3">
      <c r="L25" s="5"/>
      <c r="AF25" s="716"/>
      <c r="AG25" s="716"/>
      <c r="AH25" s="716"/>
      <c r="AI25" s="716"/>
      <c r="AJ25" s="716"/>
      <c r="AK25" s="716"/>
      <c r="AL25" s="2"/>
      <c r="AM25" s="2"/>
      <c r="AQ25" s="12"/>
      <c r="AR25" s="12"/>
      <c r="AS25" s="12"/>
      <c r="AT25" s="12"/>
      <c r="AU25" s="13"/>
    </row>
    <row r="26" spans="3:52" s="4" customFormat="1" ht="18.75" x14ac:dyDescent="0.3">
      <c r="AF26" s="2"/>
      <c r="AG26" s="12"/>
      <c r="AH26" s="12"/>
      <c r="AJ26" s="2"/>
      <c r="AK26" s="2"/>
      <c r="AL26" s="2"/>
      <c r="AM26" s="2"/>
      <c r="AN26" s="5"/>
      <c r="AQ26" s="12"/>
      <c r="AR26" s="12"/>
      <c r="AS26" s="12"/>
      <c r="AT26" s="12"/>
      <c r="AU26" s="13"/>
    </row>
    <row r="27" spans="3:52" s="4" customFormat="1" ht="18.75" customHeight="1" x14ac:dyDescent="0.3">
      <c r="C27" s="2" t="s">
        <v>171</v>
      </c>
      <c r="M27" s="720" t="s">
        <v>99</v>
      </c>
      <c r="N27" s="720"/>
      <c r="O27" s="720"/>
      <c r="P27" s="720"/>
      <c r="Q27" s="720"/>
      <c r="R27" s="720"/>
      <c r="S27" s="720"/>
      <c r="T27" s="720"/>
      <c r="U27" s="720"/>
      <c r="V27" s="720"/>
      <c r="W27" s="720"/>
      <c r="X27" s="720"/>
      <c r="Y27" s="720"/>
      <c r="Z27" s="720"/>
      <c r="AA27" s="720"/>
      <c r="AB27" s="720"/>
      <c r="AC27" s="720"/>
      <c r="AD27" s="720"/>
      <c r="AE27" s="720"/>
      <c r="AF27" s="2" t="s">
        <v>98</v>
      </c>
      <c r="AG27" s="12"/>
      <c r="AH27" s="12"/>
      <c r="AJ27" s="2"/>
      <c r="AK27" s="2"/>
      <c r="AL27" s="2"/>
      <c r="AM27" s="2"/>
      <c r="AN27" s="5" t="s">
        <v>175</v>
      </c>
      <c r="AQ27" s="12"/>
      <c r="AR27" s="12"/>
      <c r="AS27" s="12"/>
      <c r="AT27" s="12"/>
      <c r="AU27" s="13"/>
    </row>
    <row r="28" spans="3:52" s="4" customFormat="1" ht="18.75" x14ac:dyDescent="0.3">
      <c r="M28" s="720"/>
      <c r="N28" s="720"/>
      <c r="O28" s="720"/>
      <c r="P28" s="720"/>
      <c r="Q28" s="720"/>
      <c r="R28" s="720"/>
      <c r="S28" s="720"/>
      <c r="T28" s="720"/>
      <c r="U28" s="720"/>
      <c r="V28" s="720"/>
      <c r="W28" s="720"/>
      <c r="X28" s="720"/>
      <c r="Y28" s="720"/>
      <c r="Z28" s="720"/>
      <c r="AA28" s="720"/>
      <c r="AB28" s="720"/>
      <c r="AC28" s="720"/>
      <c r="AD28" s="720"/>
      <c r="AE28" s="720"/>
      <c r="AF28" s="715" t="s">
        <v>345</v>
      </c>
      <c r="AG28" s="715"/>
      <c r="AH28" s="715"/>
      <c r="AI28" s="715"/>
      <c r="AJ28" s="715"/>
      <c r="AK28" s="715"/>
      <c r="AL28" s="715"/>
      <c r="AM28" s="715"/>
      <c r="AN28" s="715"/>
      <c r="AO28" s="715"/>
      <c r="AP28" s="715"/>
      <c r="AQ28" s="715"/>
      <c r="AR28" s="715"/>
      <c r="AS28" s="715"/>
      <c r="AT28" s="715"/>
      <c r="AU28" s="715"/>
    </row>
    <row r="29" spans="3:52" s="4" customFormat="1" ht="18.75" x14ac:dyDescent="0.3">
      <c r="L29" s="5"/>
      <c r="M29" s="5"/>
      <c r="N29" s="5"/>
      <c r="O29" s="5"/>
      <c r="P29" s="5"/>
      <c r="Q29" s="5"/>
      <c r="R29" s="5"/>
      <c r="S29" s="5"/>
      <c r="T29" s="5"/>
      <c r="U29" s="5"/>
      <c r="V29" s="5"/>
      <c r="W29" s="5"/>
      <c r="X29" s="5"/>
      <c r="Y29" s="5"/>
      <c r="AV29" s="12"/>
      <c r="AW29" s="12"/>
      <c r="AX29" s="12"/>
      <c r="AY29" s="12"/>
      <c r="AZ29" s="12"/>
    </row>
    <row r="30" spans="3:52" s="4" customFormat="1" ht="18.75" x14ac:dyDescent="0.3">
      <c r="L30" s="5"/>
      <c r="M30" s="5"/>
      <c r="N30" s="5"/>
      <c r="O30" s="5"/>
      <c r="P30" s="5"/>
      <c r="Q30" s="5"/>
      <c r="R30" s="5"/>
      <c r="S30" s="5"/>
      <c r="T30" s="5"/>
      <c r="U30" s="5"/>
      <c r="V30" s="5"/>
      <c r="W30" s="5"/>
      <c r="X30" s="5"/>
      <c r="Y30" s="5"/>
      <c r="AU30" s="12"/>
      <c r="AV30" s="12"/>
    </row>
    <row r="34" spans="3:46" ht="18.75" x14ac:dyDescent="0.3">
      <c r="C34" s="2"/>
      <c r="D34" s="2"/>
      <c r="E34" s="2"/>
      <c r="F34" s="2"/>
      <c r="G34" s="2"/>
      <c r="H34" s="2"/>
      <c r="I34" s="2"/>
      <c r="J34" s="2"/>
      <c r="K34" s="2"/>
      <c r="L34" s="2"/>
      <c r="M34" s="2"/>
      <c r="N34" s="2"/>
      <c r="O34" s="2"/>
      <c r="P34" s="2"/>
      <c r="Q34" s="2"/>
      <c r="R34" s="2"/>
      <c r="S34" s="2"/>
      <c r="T34" s="2"/>
      <c r="U34" s="2"/>
      <c r="V34" s="2"/>
      <c r="W34" s="2"/>
      <c r="X34" s="2"/>
      <c r="Y34" s="2"/>
      <c r="Z34" s="2"/>
      <c r="AA34" s="2"/>
      <c r="AB34" s="2"/>
      <c r="AC34" s="717"/>
      <c r="AD34" s="717"/>
      <c r="AE34" s="717"/>
      <c r="AF34" s="717"/>
      <c r="AG34" s="717"/>
      <c r="AH34" s="717"/>
      <c r="AI34" s="717"/>
      <c r="AJ34" s="717"/>
      <c r="AK34" s="717"/>
      <c r="AL34" s="717"/>
      <c r="AM34" s="717"/>
      <c r="AN34" s="717"/>
      <c r="AO34" s="717"/>
      <c r="AP34" s="717"/>
      <c r="AQ34" s="717"/>
      <c r="AR34" s="717"/>
      <c r="AS34" s="717"/>
      <c r="AT34" s="717"/>
    </row>
    <row r="35" spans="3:46" ht="18.75" x14ac:dyDescent="0.3">
      <c r="C35" s="8"/>
      <c r="D35" s="8"/>
      <c r="E35" s="2"/>
      <c r="F35" s="2"/>
      <c r="G35" s="2"/>
      <c r="H35" s="4"/>
      <c r="I35" s="4"/>
      <c r="J35" s="5"/>
      <c r="K35" s="4"/>
      <c r="L35" s="4"/>
      <c r="M35" s="4"/>
      <c r="N35" s="4"/>
      <c r="O35" s="4"/>
      <c r="P35" s="4"/>
      <c r="Q35" s="4"/>
      <c r="R35" s="4"/>
      <c r="S35" s="4"/>
      <c r="T35" s="4"/>
      <c r="U35" s="4"/>
      <c r="V35" s="4"/>
      <c r="W35" s="4"/>
      <c r="X35" s="4"/>
      <c r="Y35" s="4"/>
      <c r="Z35" s="12"/>
      <c r="AA35" s="12"/>
      <c r="AB35" s="12"/>
      <c r="AC35" s="717"/>
      <c r="AD35" s="717"/>
      <c r="AE35" s="717"/>
      <c r="AF35" s="717"/>
      <c r="AG35" s="717"/>
      <c r="AH35" s="717"/>
      <c r="AI35" s="717"/>
      <c r="AJ35" s="717"/>
      <c r="AK35" s="717"/>
      <c r="AL35" s="717"/>
      <c r="AM35" s="717"/>
      <c r="AN35" s="717"/>
      <c r="AO35" s="717"/>
      <c r="AP35" s="717"/>
      <c r="AQ35" s="717"/>
      <c r="AR35" s="717"/>
      <c r="AS35" s="717"/>
      <c r="AT35" s="717"/>
    </row>
    <row r="36" spans="3:46" ht="18.75" x14ac:dyDescent="0.3">
      <c r="C36" s="8"/>
      <c r="D36" s="8"/>
      <c r="E36" s="2"/>
      <c r="F36" s="2"/>
      <c r="G36" s="2"/>
      <c r="H36" s="4"/>
      <c r="I36" s="4"/>
      <c r="J36" s="5"/>
      <c r="K36" s="4"/>
      <c r="L36" s="4"/>
      <c r="M36" s="4"/>
      <c r="N36" s="4"/>
      <c r="O36" s="4"/>
      <c r="P36" s="4"/>
      <c r="Q36" s="4"/>
      <c r="R36" s="4"/>
      <c r="S36" s="4"/>
      <c r="T36" s="4"/>
      <c r="U36" s="4"/>
      <c r="V36" s="4"/>
      <c r="W36" s="4"/>
      <c r="X36" s="4"/>
      <c r="Y36" s="4"/>
      <c r="Z36" s="12"/>
      <c r="AA36" s="12"/>
      <c r="AB36" s="12"/>
      <c r="AC36" s="717"/>
      <c r="AD36" s="717"/>
      <c r="AE36" s="717"/>
      <c r="AF36" s="717"/>
      <c r="AG36" s="717"/>
      <c r="AH36" s="717"/>
      <c r="AI36" s="717"/>
      <c r="AJ36" s="717"/>
      <c r="AK36" s="717"/>
      <c r="AL36" s="717"/>
      <c r="AM36" s="717"/>
      <c r="AN36" s="717"/>
      <c r="AO36" s="717"/>
      <c r="AP36" s="717"/>
      <c r="AQ36" s="717"/>
      <c r="AR36" s="717"/>
      <c r="AS36" s="717"/>
      <c r="AT36" s="717"/>
    </row>
    <row r="37" spans="3:46" ht="18.75" x14ac:dyDescent="0.3">
      <c r="C37" s="2"/>
      <c r="D37" s="2"/>
      <c r="E37" s="2"/>
      <c r="F37" s="2"/>
      <c r="G37" s="2"/>
      <c r="H37" s="2"/>
      <c r="I37" s="2"/>
      <c r="J37" s="2"/>
      <c r="K37" s="2"/>
      <c r="L37" s="2"/>
      <c r="M37" s="2"/>
      <c r="N37" s="2"/>
      <c r="O37" s="2"/>
      <c r="P37" s="2"/>
      <c r="Q37" s="2"/>
      <c r="R37" s="2"/>
      <c r="S37" s="2"/>
      <c r="T37" s="2"/>
      <c r="U37" s="2"/>
      <c r="V37" s="2"/>
      <c r="W37" s="2"/>
      <c r="X37" s="2"/>
      <c r="Y37" s="2"/>
      <c r="Z37" s="2"/>
      <c r="AA37" s="2"/>
      <c r="AB37" s="2"/>
      <c r="AC37" s="5"/>
      <c r="AD37" s="5"/>
      <c r="AE37" s="5"/>
      <c r="AF37" s="5"/>
      <c r="AG37" s="5"/>
      <c r="AH37" s="5"/>
      <c r="AI37" s="5"/>
      <c r="AJ37" s="5"/>
      <c r="AK37" s="5"/>
      <c r="AL37" s="5"/>
      <c r="AM37" s="5"/>
      <c r="AN37" s="5"/>
      <c r="AO37" s="5"/>
      <c r="AP37" s="5"/>
      <c r="AQ37" s="5"/>
      <c r="AR37" s="5"/>
      <c r="AS37" s="5"/>
      <c r="AT37" s="5"/>
    </row>
    <row r="38" spans="3:46" ht="18.75" x14ac:dyDescent="0.3">
      <c r="C38" s="4"/>
      <c r="D38" s="4"/>
      <c r="E38" s="4"/>
      <c r="F38" s="4"/>
      <c r="G38" s="4"/>
      <c r="H38" s="4"/>
      <c r="I38" s="4"/>
      <c r="J38" s="5"/>
      <c r="K38" s="5"/>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row>
    <row r="39" spans="3:46" ht="18.75" x14ac:dyDescent="0.3">
      <c r="C39" s="4"/>
      <c r="D39" s="4"/>
      <c r="E39" s="4"/>
      <c r="F39" s="4"/>
      <c r="G39" s="4"/>
      <c r="H39" s="4"/>
      <c r="I39" s="4"/>
      <c r="J39" s="5"/>
      <c r="K39" s="4"/>
      <c r="L39" s="4"/>
      <c r="M39" s="4"/>
      <c r="N39" s="4"/>
      <c r="O39" s="4"/>
      <c r="P39" s="4"/>
      <c r="Q39" s="4"/>
      <c r="R39" s="4"/>
      <c r="S39" s="4"/>
      <c r="T39" s="4"/>
      <c r="U39" s="4"/>
      <c r="V39" s="4"/>
      <c r="W39" s="4"/>
      <c r="X39" s="4"/>
      <c r="Y39" s="4"/>
      <c r="Z39" s="4"/>
      <c r="AA39" s="4"/>
      <c r="AB39" s="4"/>
      <c r="AC39" s="5"/>
      <c r="AD39" s="5"/>
      <c r="AE39" s="5"/>
      <c r="AF39" s="5"/>
      <c r="AG39" s="5"/>
      <c r="AH39" s="5"/>
      <c r="AI39" s="5"/>
      <c r="AJ39" s="5"/>
      <c r="AK39" s="5"/>
      <c r="AL39" s="5"/>
      <c r="AM39" s="5"/>
      <c r="AN39" s="5"/>
      <c r="AO39" s="5"/>
      <c r="AP39" s="5"/>
      <c r="AQ39" s="5"/>
      <c r="AR39" s="5"/>
      <c r="AS39" s="5"/>
      <c r="AT39" s="5"/>
    </row>
    <row r="40" spans="3:46" ht="18.75" x14ac:dyDescent="0.3">
      <c r="C40" s="2"/>
      <c r="D40" s="2"/>
      <c r="E40" s="2"/>
      <c r="F40" s="2"/>
      <c r="G40" s="2"/>
      <c r="H40" s="2"/>
      <c r="I40" s="2"/>
      <c r="J40" s="2"/>
      <c r="K40" s="2"/>
      <c r="L40" s="2"/>
      <c r="M40" s="2"/>
      <c r="N40" s="2"/>
      <c r="O40" s="2"/>
      <c r="P40" s="2"/>
      <c r="Q40" s="2"/>
      <c r="R40" s="2"/>
      <c r="S40" s="2"/>
      <c r="T40" s="2"/>
      <c r="U40" s="2"/>
      <c r="V40" s="2"/>
      <c r="W40" s="2"/>
      <c r="X40" s="2"/>
      <c r="Y40" s="2"/>
      <c r="Z40" s="2"/>
      <c r="AA40" s="2"/>
      <c r="AB40" s="2"/>
      <c r="AC40" s="4"/>
      <c r="AD40" s="4"/>
      <c r="AE40" s="4"/>
      <c r="AF40" s="4"/>
      <c r="AG40" s="4"/>
      <c r="AH40" s="4"/>
      <c r="AI40" s="4"/>
      <c r="AJ40" s="4"/>
      <c r="AK40" s="4"/>
      <c r="AL40" s="4"/>
      <c r="AM40" s="4"/>
      <c r="AN40" s="4"/>
      <c r="AO40" s="4"/>
      <c r="AP40" s="4"/>
      <c r="AQ40" s="4"/>
      <c r="AR40" s="4"/>
      <c r="AS40" s="4"/>
      <c r="AT40" s="4"/>
    </row>
    <row r="41" spans="3:46" ht="18.75" x14ac:dyDescent="0.3">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row>
    <row r="42" spans="3:46" ht="18.75" x14ac:dyDescent="0.3">
      <c r="C42" s="5"/>
      <c r="D42" s="5"/>
      <c r="E42" s="5"/>
      <c r="F42" s="5"/>
      <c r="G42" s="5"/>
      <c r="H42" s="5"/>
      <c r="I42" s="5"/>
      <c r="J42" s="5"/>
      <c r="K42" s="5"/>
      <c r="L42" s="5"/>
      <c r="M42" s="5"/>
      <c r="N42" s="5"/>
      <c r="O42" s="5"/>
      <c r="P42" s="5"/>
      <c r="Q42" s="5"/>
      <c r="R42" s="5"/>
      <c r="S42" s="5"/>
      <c r="T42" s="5"/>
      <c r="U42" s="5"/>
      <c r="V42" s="5"/>
      <c r="W42" s="5"/>
      <c r="X42" s="5"/>
      <c r="Y42" s="5"/>
      <c r="Z42" s="5"/>
      <c r="AA42" s="5"/>
      <c r="AB42" s="5"/>
      <c r="AC42" s="4"/>
      <c r="AD42" s="4"/>
      <c r="AE42" s="4"/>
      <c r="AF42" s="4"/>
      <c r="AG42" s="4"/>
      <c r="AH42" s="4"/>
      <c r="AI42" s="4"/>
      <c r="AJ42" s="4"/>
      <c r="AK42" s="4"/>
      <c r="AL42" s="4"/>
      <c r="AM42" s="4"/>
      <c r="AN42" s="4"/>
      <c r="AO42" s="4"/>
      <c r="AP42" s="4"/>
      <c r="AQ42" s="4"/>
      <c r="AR42" s="4"/>
      <c r="AS42" s="4"/>
      <c r="AT42" s="4"/>
    </row>
    <row r="43" spans="3:46" ht="18.75" x14ac:dyDescent="0.3">
      <c r="C43" s="4"/>
      <c r="D43" s="4"/>
      <c r="E43" s="4"/>
      <c r="F43" s="4"/>
      <c r="G43" s="4"/>
      <c r="H43" s="4"/>
      <c r="I43" s="5"/>
      <c r="J43" s="4"/>
      <c r="K43" s="4"/>
      <c r="L43" s="4"/>
      <c r="M43" s="4"/>
      <c r="N43" s="4"/>
      <c r="O43" s="4"/>
      <c r="P43" s="4"/>
      <c r="Q43" s="4"/>
      <c r="R43" s="4"/>
      <c r="S43" s="4"/>
      <c r="T43" s="4"/>
      <c r="U43" s="4"/>
      <c r="V43" s="4"/>
      <c r="W43" s="2"/>
      <c r="X43" s="2"/>
      <c r="Y43" s="2"/>
      <c r="Z43" s="2"/>
      <c r="AA43" s="1"/>
      <c r="AB43" s="4"/>
      <c r="AC43" s="4"/>
      <c r="AD43" s="4"/>
      <c r="AE43" s="4"/>
      <c r="AF43" s="4"/>
      <c r="AG43" s="5"/>
      <c r="AH43" s="4"/>
      <c r="AI43" s="4"/>
      <c r="AJ43" s="4"/>
      <c r="AK43" s="4"/>
      <c r="AL43" s="4"/>
      <c r="AM43" s="4"/>
      <c r="AN43" s="4"/>
      <c r="AO43" s="4"/>
      <c r="AP43" s="4"/>
      <c r="AQ43" s="4"/>
      <c r="AR43" s="4"/>
      <c r="AS43" s="4"/>
      <c r="AT43" s="4"/>
    </row>
  </sheetData>
  <mergeCells count="20">
    <mergeCell ref="AF17:AO17"/>
    <mergeCell ref="AC34:AT36"/>
    <mergeCell ref="AF24:AW24"/>
    <mergeCell ref="AF18:AO18"/>
    <mergeCell ref="AF22:AV22"/>
    <mergeCell ref="AF23:AW23"/>
    <mergeCell ref="AF25:AK25"/>
    <mergeCell ref="M27:AE28"/>
    <mergeCell ref="AF20:AW20"/>
    <mergeCell ref="AF28:AU28"/>
    <mergeCell ref="A1:AV1"/>
    <mergeCell ref="A2:AV2"/>
    <mergeCell ref="A14:AV14"/>
    <mergeCell ref="A13:AV13"/>
    <mergeCell ref="A16:AV16"/>
    <mergeCell ref="A15:AV15"/>
    <mergeCell ref="AS10:AV10"/>
    <mergeCell ref="AL9:AS9"/>
    <mergeCell ref="AG7:AV7"/>
    <mergeCell ref="AK11:AV11"/>
  </mergeCells>
  <printOptions horizontalCentered="1"/>
  <pageMargins left="0.59055118110236227" right="0.39370078740157483" top="0.78740157480314965" bottom="0.39370078740157483" header="0.31496062992125984" footer="0.31496062992125984"/>
  <pageSetup paperSize="9" scale="8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43"/>
  <sheetViews>
    <sheetView tabSelected="1" zoomScale="90" zoomScaleNormal="90" workbookViewId="0">
      <selection activeCell="AF24" sqref="AF24:AW24"/>
    </sheetView>
  </sheetViews>
  <sheetFormatPr defaultColWidth="10" defaultRowHeight="15" x14ac:dyDescent="0.25"/>
  <cols>
    <col min="1" max="1" width="3.85546875" customWidth="1"/>
    <col min="2" max="46" width="3" customWidth="1"/>
    <col min="212" max="212" width="3.85546875" customWidth="1"/>
    <col min="213" max="262" width="3" customWidth="1"/>
    <col min="263" max="263" width="3.140625" customWidth="1"/>
    <col min="264" max="264" width="3" customWidth="1"/>
    <col min="265" max="265" width="1.7109375" customWidth="1"/>
    <col min="266" max="266" width="0.7109375" customWidth="1"/>
    <col min="468" max="468" width="3.85546875" customWidth="1"/>
    <col min="469" max="518" width="3" customWidth="1"/>
    <col min="519" max="519" width="3.140625" customWidth="1"/>
    <col min="520" max="520" width="3" customWidth="1"/>
    <col min="521" max="521" width="1.7109375" customWidth="1"/>
    <col min="522" max="522" width="0.7109375" customWidth="1"/>
    <col min="724" max="724" width="3.85546875" customWidth="1"/>
    <col min="725" max="774" width="3" customWidth="1"/>
    <col min="775" max="775" width="3.140625" customWidth="1"/>
    <col min="776" max="776" width="3" customWidth="1"/>
    <col min="777" max="777" width="1.7109375" customWidth="1"/>
    <col min="778" max="778" width="0.7109375" customWidth="1"/>
    <col min="980" max="980" width="3.85546875" customWidth="1"/>
    <col min="981" max="1030" width="3" customWidth="1"/>
    <col min="1031" max="1031" width="3.140625" customWidth="1"/>
    <col min="1032" max="1032" width="3" customWidth="1"/>
    <col min="1033" max="1033" width="1.7109375" customWidth="1"/>
    <col min="1034" max="1034" width="0.7109375" customWidth="1"/>
    <col min="1236" max="1236" width="3.85546875" customWidth="1"/>
    <col min="1237" max="1286" width="3" customWidth="1"/>
    <col min="1287" max="1287" width="3.140625" customWidth="1"/>
    <col min="1288" max="1288" width="3" customWidth="1"/>
    <col min="1289" max="1289" width="1.7109375" customWidth="1"/>
    <col min="1290" max="1290" width="0.7109375" customWidth="1"/>
    <col min="1492" max="1492" width="3.85546875" customWidth="1"/>
    <col min="1493" max="1542" width="3" customWidth="1"/>
    <col min="1543" max="1543" width="3.140625" customWidth="1"/>
    <col min="1544" max="1544" width="3" customWidth="1"/>
    <col min="1545" max="1545" width="1.7109375" customWidth="1"/>
    <col min="1546" max="1546" width="0.7109375" customWidth="1"/>
    <col min="1748" max="1748" width="3.85546875" customWidth="1"/>
    <col min="1749" max="1798" width="3" customWidth="1"/>
    <col min="1799" max="1799" width="3.140625" customWidth="1"/>
    <col min="1800" max="1800" width="3" customWidth="1"/>
    <col min="1801" max="1801" width="1.7109375" customWidth="1"/>
    <col min="1802" max="1802" width="0.7109375" customWidth="1"/>
    <col min="2004" max="2004" width="3.85546875" customWidth="1"/>
    <col min="2005" max="2054" width="3" customWidth="1"/>
    <col min="2055" max="2055" width="3.140625" customWidth="1"/>
    <col min="2056" max="2056" width="3" customWidth="1"/>
    <col min="2057" max="2057" width="1.7109375" customWidth="1"/>
    <col min="2058" max="2058" width="0.7109375" customWidth="1"/>
    <col min="2260" max="2260" width="3.85546875" customWidth="1"/>
    <col min="2261" max="2310" width="3" customWidth="1"/>
    <col min="2311" max="2311" width="3.140625" customWidth="1"/>
    <col min="2312" max="2312" width="3" customWidth="1"/>
    <col min="2313" max="2313" width="1.7109375" customWidth="1"/>
    <col min="2314" max="2314" width="0.7109375" customWidth="1"/>
    <col min="2516" max="2516" width="3.85546875" customWidth="1"/>
    <col min="2517" max="2566" width="3" customWidth="1"/>
    <col min="2567" max="2567" width="3.140625" customWidth="1"/>
    <col min="2568" max="2568" width="3" customWidth="1"/>
    <col min="2569" max="2569" width="1.7109375" customWidth="1"/>
    <col min="2570" max="2570" width="0.7109375" customWidth="1"/>
    <col min="2772" max="2772" width="3.85546875" customWidth="1"/>
    <col min="2773" max="2822" width="3" customWidth="1"/>
    <col min="2823" max="2823" width="3.140625" customWidth="1"/>
    <col min="2824" max="2824" width="3" customWidth="1"/>
    <col min="2825" max="2825" width="1.7109375" customWidth="1"/>
    <col min="2826" max="2826" width="0.7109375" customWidth="1"/>
    <col min="3028" max="3028" width="3.85546875" customWidth="1"/>
    <col min="3029" max="3078" width="3" customWidth="1"/>
    <col min="3079" max="3079" width="3.140625" customWidth="1"/>
    <col min="3080" max="3080" width="3" customWidth="1"/>
    <col min="3081" max="3081" width="1.7109375" customWidth="1"/>
    <col min="3082" max="3082" width="0.7109375" customWidth="1"/>
    <col min="3284" max="3284" width="3.85546875" customWidth="1"/>
    <col min="3285" max="3334" width="3" customWidth="1"/>
    <col min="3335" max="3335" width="3.140625" customWidth="1"/>
    <col min="3336" max="3336" width="3" customWidth="1"/>
    <col min="3337" max="3337" width="1.7109375" customWidth="1"/>
    <col min="3338" max="3338" width="0.7109375" customWidth="1"/>
    <col min="3540" max="3540" width="3.85546875" customWidth="1"/>
    <col min="3541" max="3590" width="3" customWidth="1"/>
    <col min="3591" max="3591" width="3.140625" customWidth="1"/>
    <col min="3592" max="3592" width="3" customWidth="1"/>
    <col min="3593" max="3593" width="1.7109375" customWidth="1"/>
    <col min="3594" max="3594" width="0.7109375" customWidth="1"/>
    <col min="3796" max="3796" width="3.85546875" customWidth="1"/>
    <col min="3797" max="3846" width="3" customWidth="1"/>
    <col min="3847" max="3847" width="3.140625" customWidth="1"/>
    <col min="3848" max="3848" width="3" customWidth="1"/>
    <col min="3849" max="3849" width="1.7109375" customWidth="1"/>
    <col min="3850" max="3850" width="0.7109375" customWidth="1"/>
    <col min="4052" max="4052" width="3.85546875" customWidth="1"/>
    <col min="4053" max="4102" width="3" customWidth="1"/>
    <col min="4103" max="4103" width="3.140625" customWidth="1"/>
    <col min="4104" max="4104" width="3" customWidth="1"/>
    <col min="4105" max="4105" width="1.7109375" customWidth="1"/>
    <col min="4106" max="4106" width="0.7109375" customWidth="1"/>
    <col min="4308" max="4308" width="3.85546875" customWidth="1"/>
    <col min="4309" max="4358" width="3" customWidth="1"/>
    <col min="4359" max="4359" width="3.140625" customWidth="1"/>
    <col min="4360" max="4360" width="3" customWidth="1"/>
    <col min="4361" max="4361" width="1.7109375" customWidth="1"/>
    <col min="4362" max="4362" width="0.7109375" customWidth="1"/>
    <col min="4564" max="4564" width="3.85546875" customWidth="1"/>
    <col min="4565" max="4614" width="3" customWidth="1"/>
    <col min="4615" max="4615" width="3.140625" customWidth="1"/>
    <col min="4616" max="4616" width="3" customWidth="1"/>
    <col min="4617" max="4617" width="1.7109375" customWidth="1"/>
    <col min="4618" max="4618" width="0.7109375" customWidth="1"/>
    <col min="4820" max="4820" width="3.85546875" customWidth="1"/>
    <col min="4821" max="4870" width="3" customWidth="1"/>
    <col min="4871" max="4871" width="3.140625" customWidth="1"/>
    <col min="4872" max="4872" width="3" customWidth="1"/>
    <col min="4873" max="4873" width="1.7109375" customWidth="1"/>
    <col min="4874" max="4874" width="0.7109375" customWidth="1"/>
    <col min="5076" max="5076" width="3.85546875" customWidth="1"/>
    <col min="5077" max="5126" width="3" customWidth="1"/>
    <col min="5127" max="5127" width="3.140625" customWidth="1"/>
    <col min="5128" max="5128" width="3" customWidth="1"/>
    <col min="5129" max="5129" width="1.7109375" customWidth="1"/>
    <col min="5130" max="5130" width="0.7109375" customWidth="1"/>
    <col min="5332" max="5332" width="3.85546875" customWidth="1"/>
    <col min="5333" max="5382" width="3" customWidth="1"/>
    <col min="5383" max="5383" width="3.140625" customWidth="1"/>
    <col min="5384" max="5384" width="3" customWidth="1"/>
    <col min="5385" max="5385" width="1.7109375" customWidth="1"/>
    <col min="5386" max="5386" width="0.7109375" customWidth="1"/>
    <col min="5588" max="5588" width="3.85546875" customWidth="1"/>
    <col min="5589" max="5638" width="3" customWidth="1"/>
    <col min="5639" max="5639" width="3.140625" customWidth="1"/>
    <col min="5640" max="5640" width="3" customWidth="1"/>
    <col min="5641" max="5641" width="1.7109375" customWidth="1"/>
    <col min="5642" max="5642" width="0.7109375" customWidth="1"/>
    <col min="5844" max="5844" width="3.85546875" customWidth="1"/>
    <col min="5845" max="5894" width="3" customWidth="1"/>
    <col min="5895" max="5895" width="3.140625" customWidth="1"/>
    <col min="5896" max="5896" width="3" customWidth="1"/>
    <col min="5897" max="5897" width="1.7109375" customWidth="1"/>
    <col min="5898" max="5898" width="0.7109375" customWidth="1"/>
    <col min="6100" max="6100" width="3.85546875" customWidth="1"/>
    <col min="6101" max="6150" width="3" customWidth="1"/>
    <col min="6151" max="6151" width="3.140625" customWidth="1"/>
    <col min="6152" max="6152" width="3" customWidth="1"/>
    <col min="6153" max="6153" width="1.7109375" customWidth="1"/>
    <col min="6154" max="6154" width="0.7109375" customWidth="1"/>
    <col min="6356" max="6356" width="3.85546875" customWidth="1"/>
    <col min="6357" max="6406" width="3" customWidth="1"/>
    <col min="6407" max="6407" width="3.140625" customWidth="1"/>
    <col min="6408" max="6408" width="3" customWidth="1"/>
    <col min="6409" max="6409" width="1.7109375" customWidth="1"/>
    <col min="6410" max="6410" width="0.7109375" customWidth="1"/>
    <col min="6612" max="6612" width="3.85546875" customWidth="1"/>
    <col min="6613" max="6662" width="3" customWidth="1"/>
    <col min="6663" max="6663" width="3.140625" customWidth="1"/>
    <col min="6664" max="6664" width="3" customWidth="1"/>
    <col min="6665" max="6665" width="1.7109375" customWidth="1"/>
    <col min="6666" max="6666" width="0.7109375" customWidth="1"/>
    <col min="6868" max="6868" width="3.85546875" customWidth="1"/>
    <col min="6869" max="6918" width="3" customWidth="1"/>
    <col min="6919" max="6919" width="3.140625" customWidth="1"/>
    <col min="6920" max="6920" width="3" customWidth="1"/>
    <col min="6921" max="6921" width="1.7109375" customWidth="1"/>
    <col min="6922" max="6922" width="0.7109375" customWidth="1"/>
    <col min="7124" max="7124" width="3.85546875" customWidth="1"/>
    <col min="7125" max="7174" width="3" customWidth="1"/>
    <col min="7175" max="7175" width="3.140625" customWidth="1"/>
    <col min="7176" max="7176" width="3" customWidth="1"/>
    <col min="7177" max="7177" width="1.7109375" customWidth="1"/>
    <col min="7178" max="7178" width="0.7109375" customWidth="1"/>
    <col min="7380" max="7380" width="3.85546875" customWidth="1"/>
    <col min="7381" max="7430" width="3" customWidth="1"/>
    <col min="7431" max="7431" width="3.140625" customWidth="1"/>
    <col min="7432" max="7432" width="3" customWidth="1"/>
    <col min="7433" max="7433" width="1.7109375" customWidth="1"/>
    <col min="7434" max="7434" width="0.7109375" customWidth="1"/>
    <col min="7636" max="7636" width="3.85546875" customWidth="1"/>
    <col min="7637" max="7686" width="3" customWidth="1"/>
    <col min="7687" max="7687" width="3.140625" customWidth="1"/>
    <col min="7688" max="7688" width="3" customWidth="1"/>
    <col min="7689" max="7689" width="1.7109375" customWidth="1"/>
    <col min="7690" max="7690" width="0.7109375" customWidth="1"/>
    <col min="7892" max="7892" width="3.85546875" customWidth="1"/>
    <col min="7893" max="7942" width="3" customWidth="1"/>
    <col min="7943" max="7943" width="3.140625" customWidth="1"/>
    <col min="7944" max="7944" width="3" customWidth="1"/>
    <col min="7945" max="7945" width="1.7109375" customWidth="1"/>
    <col min="7946" max="7946" width="0.7109375" customWidth="1"/>
    <col min="8148" max="8148" width="3.85546875" customWidth="1"/>
    <col min="8149" max="8198" width="3" customWidth="1"/>
    <col min="8199" max="8199" width="3.140625" customWidth="1"/>
    <col min="8200" max="8200" width="3" customWidth="1"/>
    <col min="8201" max="8201" width="1.7109375" customWidth="1"/>
    <col min="8202" max="8202" width="0.7109375" customWidth="1"/>
    <col min="8404" max="8404" width="3.85546875" customWidth="1"/>
    <col min="8405" max="8454" width="3" customWidth="1"/>
    <col min="8455" max="8455" width="3.140625" customWidth="1"/>
    <col min="8456" max="8456" width="3" customWidth="1"/>
    <col min="8457" max="8457" width="1.7109375" customWidth="1"/>
    <col min="8458" max="8458" width="0.7109375" customWidth="1"/>
    <col min="8660" max="8660" width="3.85546875" customWidth="1"/>
    <col min="8661" max="8710" width="3" customWidth="1"/>
    <col min="8711" max="8711" width="3.140625" customWidth="1"/>
    <col min="8712" max="8712" width="3" customWidth="1"/>
    <col min="8713" max="8713" width="1.7109375" customWidth="1"/>
    <col min="8714" max="8714" width="0.7109375" customWidth="1"/>
    <col min="8916" max="8916" width="3.85546875" customWidth="1"/>
    <col min="8917" max="8966" width="3" customWidth="1"/>
    <col min="8967" max="8967" width="3.140625" customWidth="1"/>
    <col min="8968" max="8968" width="3" customWidth="1"/>
    <col min="8969" max="8969" width="1.7109375" customWidth="1"/>
    <col min="8970" max="8970" width="0.7109375" customWidth="1"/>
    <col min="9172" max="9172" width="3.85546875" customWidth="1"/>
    <col min="9173" max="9222" width="3" customWidth="1"/>
    <col min="9223" max="9223" width="3.140625" customWidth="1"/>
    <col min="9224" max="9224" width="3" customWidth="1"/>
    <col min="9225" max="9225" width="1.7109375" customWidth="1"/>
    <col min="9226" max="9226" width="0.7109375" customWidth="1"/>
    <col min="9428" max="9428" width="3.85546875" customWidth="1"/>
    <col min="9429" max="9478" width="3" customWidth="1"/>
    <col min="9479" max="9479" width="3.140625" customWidth="1"/>
    <col min="9480" max="9480" width="3" customWidth="1"/>
    <col min="9481" max="9481" width="1.7109375" customWidth="1"/>
    <col min="9482" max="9482" width="0.7109375" customWidth="1"/>
    <col min="9684" max="9684" width="3.85546875" customWidth="1"/>
    <col min="9685" max="9734" width="3" customWidth="1"/>
    <col min="9735" max="9735" width="3.140625" customWidth="1"/>
    <col min="9736" max="9736" width="3" customWidth="1"/>
    <col min="9737" max="9737" width="1.7109375" customWidth="1"/>
    <col min="9738" max="9738" width="0.7109375" customWidth="1"/>
    <col min="9940" max="9940" width="3.85546875" customWidth="1"/>
    <col min="9941" max="9990" width="3" customWidth="1"/>
    <col min="9991" max="9991" width="3.140625" customWidth="1"/>
    <col min="9992" max="9992" width="3" customWidth="1"/>
    <col min="9993" max="9993" width="1.7109375" customWidth="1"/>
    <col min="9994" max="9994" width="0.7109375" customWidth="1"/>
    <col min="10196" max="10196" width="3.85546875" customWidth="1"/>
    <col min="10197" max="10246" width="3" customWidth="1"/>
    <col min="10247" max="10247" width="3.140625" customWidth="1"/>
    <col min="10248" max="10248" width="3" customWidth="1"/>
    <col min="10249" max="10249" width="1.7109375" customWidth="1"/>
    <col min="10250" max="10250" width="0.7109375" customWidth="1"/>
    <col min="10452" max="10452" width="3.85546875" customWidth="1"/>
    <col min="10453" max="10502" width="3" customWidth="1"/>
    <col min="10503" max="10503" width="3.140625" customWidth="1"/>
    <col min="10504" max="10504" width="3" customWidth="1"/>
    <col min="10505" max="10505" width="1.7109375" customWidth="1"/>
    <col min="10506" max="10506" width="0.7109375" customWidth="1"/>
    <col min="10708" max="10708" width="3.85546875" customWidth="1"/>
    <col min="10709" max="10758" width="3" customWidth="1"/>
    <col min="10759" max="10759" width="3.140625" customWidth="1"/>
    <col min="10760" max="10760" width="3" customWidth="1"/>
    <col min="10761" max="10761" width="1.7109375" customWidth="1"/>
    <col min="10762" max="10762" width="0.7109375" customWidth="1"/>
    <col min="10964" max="10964" width="3.85546875" customWidth="1"/>
    <col min="10965" max="11014" width="3" customWidth="1"/>
    <col min="11015" max="11015" width="3.140625" customWidth="1"/>
    <col min="11016" max="11016" width="3" customWidth="1"/>
    <col min="11017" max="11017" width="1.7109375" customWidth="1"/>
    <col min="11018" max="11018" width="0.7109375" customWidth="1"/>
    <col min="11220" max="11220" width="3.85546875" customWidth="1"/>
    <col min="11221" max="11270" width="3" customWidth="1"/>
    <col min="11271" max="11271" width="3.140625" customWidth="1"/>
    <col min="11272" max="11272" width="3" customWidth="1"/>
    <col min="11273" max="11273" width="1.7109375" customWidth="1"/>
    <col min="11274" max="11274" width="0.7109375" customWidth="1"/>
    <col min="11476" max="11476" width="3.85546875" customWidth="1"/>
    <col min="11477" max="11526" width="3" customWidth="1"/>
    <col min="11527" max="11527" width="3.140625" customWidth="1"/>
    <col min="11528" max="11528" width="3" customWidth="1"/>
    <col min="11529" max="11529" width="1.7109375" customWidth="1"/>
    <col min="11530" max="11530" width="0.7109375" customWidth="1"/>
    <col min="11732" max="11732" width="3.85546875" customWidth="1"/>
    <col min="11733" max="11782" width="3" customWidth="1"/>
    <col min="11783" max="11783" width="3.140625" customWidth="1"/>
    <col min="11784" max="11784" width="3" customWidth="1"/>
    <col min="11785" max="11785" width="1.7109375" customWidth="1"/>
    <col min="11786" max="11786" width="0.7109375" customWidth="1"/>
    <col min="11988" max="11988" width="3.85546875" customWidth="1"/>
    <col min="11989" max="12038" width="3" customWidth="1"/>
    <col min="12039" max="12039" width="3.140625" customWidth="1"/>
    <col min="12040" max="12040" width="3" customWidth="1"/>
    <col min="12041" max="12041" width="1.7109375" customWidth="1"/>
    <col min="12042" max="12042" width="0.7109375" customWidth="1"/>
    <col min="12244" max="12244" width="3.85546875" customWidth="1"/>
    <col min="12245" max="12294" width="3" customWidth="1"/>
    <col min="12295" max="12295" width="3.140625" customWidth="1"/>
    <col min="12296" max="12296" width="3" customWidth="1"/>
    <col min="12297" max="12297" width="1.7109375" customWidth="1"/>
    <col min="12298" max="12298" width="0.7109375" customWidth="1"/>
    <col min="12500" max="12500" width="3.85546875" customWidth="1"/>
    <col min="12501" max="12550" width="3" customWidth="1"/>
    <col min="12551" max="12551" width="3.140625" customWidth="1"/>
    <col min="12552" max="12552" width="3" customWidth="1"/>
    <col min="12553" max="12553" width="1.7109375" customWidth="1"/>
    <col min="12554" max="12554" width="0.7109375" customWidth="1"/>
    <col min="12756" max="12756" width="3.85546875" customWidth="1"/>
    <col min="12757" max="12806" width="3" customWidth="1"/>
    <col min="12807" max="12807" width="3.140625" customWidth="1"/>
    <col min="12808" max="12808" width="3" customWidth="1"/>
    <col min="12809" max="12809" width="1.7109375" customWidth="1"/>
    <col min="12810" max="12810" width="0.7109375" customWidth="1"/>
    <col min="13012" max="13012" width="3.85546875" customWidth="1"/>
    <col min="13013" max="13062" width="3" customWidth="1"/>
    <col min="13063" max="13063" width="3.140625" customWidth="1"/>
    <col min="13064" max="13064" width="3" customWidth="1"/>
    <col min="13065" max="13065" width="1.7109375" customWidth="1"/>
    <col min="13066" max="13066" width="0.7109375" customWidth="1"/>
    <col min="13268" max="13268" width="3.85546875" customWidth="1"/>
    <col min="13269" max="13318" width="3" customWidth="1"/>
    <col min="13319" max="13319" width="3.140625" customWidth="1"/>
    <col min="13320" max="13320" width="3" customWidth="1"/>
    <col min="13321" max="13321" width="1.7109375" customWidth="1"/>
    <col min="13322" max="13322" width="0.7109375" customWidth="1"/>
    <col min="13524" max="13524" width="3.85546875" customWidth="1"/>
    <col min="13525" max="13574" width="3" customWidth="1"/>
    <col min="13575" max="13575" width="3.140625" customWidth="1"/>
    <col min="13576" max="13576" width="3" customWidth="1"/>
    <col min="13577" max="13577" width="1.7109375" customWidth="1"/>
    <col min="13578" max="13578" width="0.7109375" customWidth="1"/>
    <col min="13780" max="13780" width="3.85546875" customWidth="1"/>
    <col min="13781" max="13830" width="3" customWidth="1"/>
    <col min="13831" max="13831" width="3.140625" customWidth="1"/>
    <col min="13832" max="13832" width="3" customWidth="1"/>
    <col min="13833" max="13833" width="1.7109375" customWidth="1"/>
    <col min="13834" max="13834" width="0.7109375" customWidth="1"/>
    <col min="14036" max="14036" width="3.85546875" customWidth="1"/>
    <col min="14037" max="14086" width="3" customWidth="1"/>
    <col min="14087" max="14087" width="3.140625" customWidth="1"/>
    <col min="14088" max="14088" width="3" customWidth="1"/>
    <col min="14089" max="14089" width="1.7109375" customWidth="1"/>
    <col min="14090" max="14090" width="0.7109375" customWidth="1"/>
    <col min="14292" max="14292" width="3.85546875" customWidth="1"/>
    <col min="14293" max="14342" width="3" customWidth="1"/>
    <col min="14343" max="14343" width="3.140625" customWidth="1"/>
    <col min="14344" max="14344" width="3" customWidth="1"/>
    <col min="14345" max="14345" width="1.7109375" customWidth="1"/>
    <col min="14346" max="14346" width="0.7109375" customWidth="1"/>
    <col min="14548" max="14548" width="3.85546875" customWidth="1"/>
    <col min="14549" max="14598" width="3" customWidth="1"/>
    <col min="14599" max="14599" width="3.140625" customWidth="1"/>
    <col min="14600" max="14600" width="3" customWidth="1"/>
    <col min="14601" max="14601" width="1.7109375" customWidth="1"/>
    <col min="14602" max="14602" width="0.7109375" customWidth="1"/>
    <col min="14804" max="14804" width="3.85546875" customWidth="1"/>
    <col min="14805" max="14854" width="3" customWidth="1"/>
    <col min="14855" max="14855" width="3.140625" customWidth="1"/>
    <col min="14856" max="14856" width="3" customWidth="1"/>
    <col min="14857" max="14857" width="1.7109375" customWidth="1"/>
    <col min="14858" max="14858" width="0.7109375" customWidth="1"/>
    <col min="15060" max="15060" width="3.85546875" customWidth="1"/>
    <col min="15061" max="15110" width="3" customWidth="1"/>
    <col min="15111" max="15111" width="3.140625" customWidth="1"/>
    <col min="15112" max="15112" width="3" customWidth="1"/>
    <col min="15113" max="15113" width="1.7109375" customWidth="1"/>
    <col min="15114" max="15114" width="0.7109375" customWidth="1"/>
    <col min="15316" max="15316" width="3.85546875" customWidth="1"/>
    <col min="15317" max="15366" width="3" customWidth="1"/>
    <col min="15367" max="15367" width="3.140625" customWidth="1"/>
    <col min="15368" max="15368" width="3" customWidth="1"/>
    <col min="15369" max="15369" width="1.7109375" customWidth="1"/>
    <col min="15370" max="15370" width="0.7109375" customWidth="1"/>
    <col min="15572" max="15572" width="3.85546875" customWidth="1"/>
    <col min="15573" max="15622" width="3" customWidth="1"/>
    <col min="15623" max="15623" width="3.140625" customWidth="1"/>
    <col min="15624" max="15624" width="3" customWidth="1"/>
    <col min="15625" max="15625" width="1.7109375" customWidth="1"/>
    <col min="15626" max="15626" width="0.7109375" customWidth="1"/>
    <col min="15828" max="15828" width="3.85546875" customWidth="1"/>
    <col min="15829" max="15878" width="3" customWidth="1"/>
    <col min="15879" max="15879" width="3.140625" customWidth="1"/>
    <col min="15880" max="15880" width="3" customWidth="1"/>
    <col min="15881" max="15881" width="1.7109375" customWidth="1"/>
    <col min="15882" max="15882" width="0.7109375" customWidth="1"/>
    <col min="16084" max="16084" width="3.85546875" customWidth="1"/>
    <col min="16085" max="16134" width="3" customWidth="1"/>
    <col min="16135" max="16135" width="3.140625" customWidth="1"/>
    <col min="16136" max="16136" width="3" customWidth="1"/>
    <col min="16137" max="16137" width="1.7109375" customWidth="1"/>
    <col min="16138" max="16138" width="0.7109375" customWidth="1"/>
  </cols>
  <sheetData>
    <row r="1" spans="1:52" s="1" customFormat="1" ht="18.75" x14ac:dyDescent="0.3">
      <c r="A1" s="708" t="s">
        <v>1</v>
      </c>
      <c r="B1" s="708"/>
      <c r="C1" s="708"/>
      <c r="D1" s="708"/>
      <c r="E1" s="708"/>
      <c r="F1" s="708"/>
      <c r="G1" s="708"/>
      <c r="H1" s="708"/>
      <c r="I1" s="708"/>
      <c r="J1" s="708"/>
      <c r="K1" s="708"/>
      <c r="L1" s="708"/>
      <c r="M1" s="708"/>
      <c r="N1" s="708"/>
      <c r="O1" s="708"/>
      <c r="P1" s="708"/>
      <c r="Q1" s="708"/>
      <c r="R1" s="708"/>
      <c r="S1" s="708"/>
      <c r="T1" s="708"/>
      <c r="U1" s="708"/>
      <c r="V1" s="708"/>
      <c r="W1" s="708"/>
      <c r="X1" s="708"/>
      <c r="Y1" s="708"/>
      <c r="Z1" s="708"/>
      <c r="AA1" s="708"/>
      <c r="AB1" s="708"/>
      <c r="AC1" s="708"/>
      <c r="AD1" s="708"/>
      <c r="AE1" s="708"/>
      <c r="AF1" s="708"/>
      <c r="AG1" s="708"/>
      <c r="AH1" s="708"/>
      <c r="AI1" s="708"/>
      <c r="AJ1" s="708"/>
      <c r="AK1" s="708"/>
      <c r="AL1" s="708"/>
      <c r="AM1" s="708"/>
      <c r="AN1" s="708"/>
      <c r="AO1" s="708"/>
      <c r="AP1" s="708"/>
      <c r="AQ1" s="708"/>
      <c r="AR1" s="708"/>
      <c r="AS1" s="708"/>
      <c r="AT1" s="708"/>
      <c r="AU1" s="708"/>
      <c r="AV1" s="708"/>
      <c r="AW1" s="2"/>
      <c r="AX1" s="2"/>
      <c r="AY1" s="2"/>
      <c r="AZ1" s="2"/>
    </row>
    <row r="2" spans="1:52" s="1" customFormat="1" ht="18.75" x14ac:dyDescent="0.3">
      <c r="A2" s="708" t="s">
        <v>0</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2"/>
      <c r="AX2" s="2"/>
      <c r="AY2" s="2"/>
      <c r="AZ2" s="2"/>
    </row>
    <row r="3" spans="1:52" s="3" customFormat="1" ht="18.75" x14ac:dyDescent="0.3">
      <c r="A3" s="4"/>
      <c r="B3" s="4"/>
      <c r="C3" s="4"/>
      <c r="D3" s="4"/>
      <c r="E3" s="4"/>
      <c r="F3" s="4"/>
      <c r="G3" s="4"/>
      <c r="H3" s="4"/>
      <c r="I3" s="4"/>
      <c r="J3" s="4"/>
      <c r="K3" s="4"/>
      <c r="L3" s="4"/>
      <c r="M3" s="4"/>
      <c r="N3" s="4"/>
      <c r="O3" s="4"/>
      <c r="P3" s="5"/>
      <c r="Q3" s="5"/>
      <c r="R3" s="6"/>
      <c r="S3" s="5"/>
      <c r="T3" s="5"/>
      <c r="U3" s="5"/>
      <c r="V3" s="5"/>
      <c r="W3" s="6"/>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row>
    <row r="4" spans="1:52" s="4" customFormat="1" ht="18.75" x14ac:dyDescent="0.3">
      <c r="C4" s="119"/>
      <c r="D4" s="119"/>
      <c r="E4" s="119"/>
      <c r="F4" s="119"/>
      <c r="G4" s="119"/>
      <c r="H4" s="119"/>
      <c r="I4" s="119"/>
      <c r="J4" s="119"/>
      <c r="K4" s="119"/>
      <c r="L4" s="119"/>
      <c r="M4" s="119"/>
      <c r="N4" s="119"/>
      <c r="O4" s="119"/>
      <c r="P4" s="119"/>
      <c r="Q4" s="5"/>
      <c r="R4" s="5"/>
      <c r="S4" s="5"/>
      <c r="T4" s="5"/>
      <c r="AG4" s="119" t="s">
        <v>338</v>
      </c>
      <c r="AH4" s="119"/>
      <c r="AI4" s="119"/>
      <c r="AJ4" s="119"/>
      <c r="AK4" s="119"/>
      <c r="AL4" s="119"/>
      <c r="AM4" s="119"/>
      <c r="AN4" s="119"/>
      <c r="AO4" s="119"/>
      <c r="AP4" s="119"/>
      <c r="AQ4" s="119"/>
      <c r="AR4" s="119"/>
      <c r="AS4" s="119"/>
      <c r="AT4" s="119"/>
      <c r="AU4" s="119"/>
      <c r="AV4" s="119"/>
      <c r="AW4" s="119"/>
      <c r="AX4" s="119"/>
      <c r="AY4" s="119"/>
    </row>
    <row r="5" spans="1:52" s="4" customFormat="1" ht="18.75" x14ac:dyDescent="0.3">
      <c r="C5" s="119"/>
      <c r="D5" s="119"/>
      <c r="E5" s="119"/>
      <c r="F5" s="119"/>
      <c r="G5" s="119"/>
      <c r="H5" s="119"/>
      <c r="I5" s="119"/>
      <c r="J5" s="119"/>
      <c r="K5" s="119"/>
      <c r="L5" s="119"/>
      <c r="M5" s="119"/>
      <c r="N5" s="119"/>
      <c r="O5" s="119"/>
      <c r="P5" s="119"/>
      <c r="Q5" s="5"/>
      <c r="R5" s="5"/>
      <c r="S5" s="5"/>
      <c r="T5" s="5"/>
      <c r="AG5" s="5" t="s">
        <v>337</v>
      </c>
      <c r="AJ5" s="5"/>
      <c r="AK5" s="5"/>
      <c r="AL5" s="119"/>
      <c r="AM5" s="119"/>
      <c r="AN5" s="119" t="s">
        <v>170</v>
      </c>
      <c r="AO5" s="119"/>
      <c r="AP5" s="119"/>
      <c r="AQ5" s="119"/>
      <c r="AR5" s="119"/>
      <c r="AS5" s="119"/>
      <c r="AT5" s="119"/>
      <c r="AU5" s="119"/>
      <c r="AV5" s="119"/>
      <c r="AW5" s="119"/>
      <c r="AX5" s="119"/>
      <c r="AY5" s="119"/>
    </row>
    <row r="6" spans="1:52" s="4" customFormat="1" ht="18.75" x14ac:dyDescent="0.3">
      <c r="C6" s="5"/>
      <c r="D6" s="5"/>
      <c r="E6" s="5"/>
      <c r="F6" s="5"/>
      <c r="G6" s="5"/>
      <c r="H6" s="5"/>
      <c r="I6" s="5"/>
      <c r="J6" s="5"/>
      <c r="K6" s="5"/>
      <c r="L6" s="5"/>
      <c r="M6" s="5"/>
      <c r="N6" s="5"/>
      <c r="O6" s="5"/>
      <c r="P6" s="5"/>
      <c r="Q6" s="5"/>
      <c r="R6" s="5"/>
      <c r="S6" s="5"/>
      <c r="T6" s="5"/>
      <c r="AG6" s="121" t="s">
        <v>339</v>
      </c>
      <c r="AH6" s="121"/>
      <c r="AI6" s="121"/>
      <c r="AJ6" s="121"/>
      <c r="AK6" s="121"/>
      <c r="AL6" s="121"/>
      <c r="AM6" s="121"/>
      <c r="AN6" s="121"/>
      <c r="AO6" s="121"/>
      <c r="AP6" s="121"/>
      <c r="AQ6" s="121"/>
      <c r="AR6" s="121"/>
      <c r="AS6" s="121"/>
      <c r="AT6" s="121"/>
      <c r="AU6" s="121"/>
      <c r="AV6" s="119"/>
      <c r="AW6" s="119"/>
      <c r="AX6" s="119"/>
      <c r="AY6" s="119"/>
    </row>
    <row r="7" spans="1:52" s="4" customFormat="1" ht="18.75" x14ac:dyDescent="0.3">
      <c r="C7" s="119"/>
      <c r="D7" s="119"/>
      <c r="E7" s="119"/>
      <c r="F7" s="119"/>
      <c r="G7" s="119"/>
      <c r="H7" s="119"/>
      <c r="I7" s="119"/>
      <c r="J7" s="119"/>
      <c r="K7" s="119"/>
      <c r="L7" s="119"/>
      <c r="M7" s="119"/>
      <c r="N7" s="119"/>
      <c r="O7" s="119"/>
      <c r="P7" s="119"/>
      <c r="Q7" s="119"/>
      <c r="R7" s="119"/>
      <c r="AG7" s="715" t="s">
        <v>311</v>
      </c>
      <c r="AH7" s="715"/>
      <c r="AI7" s="715"/>
      <c r="AJ7" s="715"/>
      <c r="AK7" s="715"/>
      <c r="AL7" s="715"/>
      <c r="AM7" s="715"/>
      <c r="AN7" s="715"/>
      <c r="AO7" s="715"/>
      <c r="AP7" s="715"/>
      <c r="AQ7" s="715"/>
      <c r="AR7" s="715"/>
      <c r="AS7" s="715"/>
      <c r="AT7" s="715"/>
      <c r="AU7" s="715"/>
      <c r="AV7" s="715"/>
      <c r="AW7" s="119"/>
      <c r="AX7" s="119"/>
      <c r="AY7" s="119"/>
    </row>
    <row r="8" spans="1:52" s="4" customFormat="1" ht="18.75" x14ac:dyDescent="0.3">
      <c r="C8" s="119"/>
      <c r="D8" s="119"/>
      <c r="E8" s="119"/>
      <c r="F8" s="119"/>
      <c r="G8" s="119"/>
      <c r="H8" s="119"/>
      <c r="I8" s="119"/>
      <c r="J8" s="119"/>
      <c r="K8" s="119"/>
      <c r="L8" s="119"/>
      <c r="M8" s="119"/>
      <c r="N8" s="119"/>
      <c r="O8" s="119"/>
      <c r="P8" s="119"/>
      <c r="AG8" s="5" t="s">
        <v>340</v>
      </c>
      <c r="AJ8" s="120"/>
      <c r="AK8" s="120"/>
      <c r="AL8" s="5"/>
      <c r="AM8" s="119"/>
      <c r="AN8" s="119"/>
      <c r="AO8" s="119"/>
      <c r="AP8" s="119"/>
      <c r="AQ8" s="119"/>
      <c r="AR8" s="119"/>
      <c r="AS8" s="119"/>
      <c r="AU8" s="119"/>
      <c r="AV8" s="119"/>
      <c r="AW8" s="119"/>
      <c r="AX8" s="9"/>
      <c r="AY8" s="9"/>
    </row>
    <row r="9" spans="1:52" s="4" customFormat="1" ht="18.75" x14ac:dyDescent="0.3">
      <c r="D9" s="119"/>
      <c r="E9" s="119"/>
      <c r="F9" s="119"/>
      <c r="G9" s="119"/>
      <c r="H9" s="119"/>
      <c r="I9" s="119"/>
      <c r="J9" s="119"/>
      <c r="L9" s="119"/>
      <c r="M9" s="119"/>
      <c r="N9" s="119"/>
      <c r="O9" s="9"/>
      <c r="P9" s="5"/>
      <c r="Q9" s="5"/>
      <c r="R9" s="5"/>
      <c r="S9" s="5"/>
      <c r="T9" s="5"/>
      <c r="U9" s="5"/>
      <c r="AJ9" s="120"/>
      <c r="AK9" s="120"/>
      <c r="AL9" s="714"/>
      <c r="AM9" s="714"/>
      <c r="AN9" s="714"/>
      <c r="AO9" s="714"/>
      <c r="AP9" s="714"/>
      <c r="AQ9" s="714"/>
      <c r="AR9" s="714"/>
      <c r="AS9" s="714"/>
      <c r="AV9" s="119"/>
      <c r="AW9" s="119"/>
      <c r="AX9" s="119"/>
      <c r="AY9" s="119"/>
    </row>
    <row r="10" spans="1:52" s="4" customFormat="1" ht="18.75" x14ac:dyDescent="0.3">
      <c r="B10" s="10"/>
      <c r="C10" s="119"/>
      <c r="D10" s="119"/>
      <c r="E10" s="119"/>
      <c r="F10" s="119"/>
      <c r="G10" s="119"/>
      <c r="H10" s="119"/>
      <c r="I10" s="119"/>
      <c r="J10" s="119"/>
      <c r="K10" s="119"/>
      <c r="L10" s="119"/>
      <c r="M10" s="119"/>
      <c r="N10" s="119"/>
      <c r="O10" s="119"/>
      <c r="AJ10" s="120"/>
      <c r="AK10" s="120"/>
      <c r="AM10" s="10"/>
      <c r="AN10" s="10"/>
      <c r="AO10" s="10"/>
      <c r="AP10" s="10"/>
      <c r="AQ10" s="10"/>
      <c r="AR10" s="10"/>
      <c r="AS10" s="713" t="s">
        <v>341</v>
      </c>
      <c r="AT10" s="713"/>
      <c r="AU10" s="713"/>
      <c r="AV10" s="713"/>
      <c r="AW10" s="10"/>
      <c r="AX10" s="10"/>
      <c r="AY10" s="10"/>
    </row>
    <row r="11" spans="1:52" s="4" customFormat="1" ht="18.75" x14ac:dyDescent="0.3">
      <c r="B11" s="10"/>
      <c r="C11" s="11"/>
      <c r="D11" s="11"/>
      <c r="E11" s="11"/>
      <c r="F11" s="11"/>
      <c r="G11" s="11"/>
      <c r="H11" s="11"/>
      <c r="I11" s="11"/>
      <c r="J11" s="11"/>
      <c r="K11" s="11"/>
      <c r="L11" s="11"/>
      <c r="M11" s="11"/>
      <c r="N11" s="11"/>
      <c r="O11" s="11"/>
      <c r="P11" s="11"/>
      <c r="Q11" s="11"/>
      <c r="R11" s="11"/>
      <c r="S11" s="11"/>
      <c r="T11" s="11"/>
      <c r="U11" s="11"/>
      <c r="V11" s="11"/>
      <c r="W11" s="11"/>
      <c r="AG11" s="4" t="s">
        <v>342</v>
      </c>
      <c r="AJ11" s="120"/>
      <c r="AK11" s="711" t="s">
        <v>343</v>
      </c>
      <c r="AL11" s="711"/>
      <c r="AM11" s="711"/>
      <c r="AN11" s="711"/>
      <c r="AO11" s="711"/>
      <c r="AP11" s="711"/>
      <c r="AQ11" s="711"/>
      <c r="AR11" s="711"/>
      <c r="AS11" s="711"/>
      <c r="AT11" s="711"/>
      <c r="AU11" s="711"/>
      <c r="AV11" s="711"/>
      <c r="AW11" s="119"/>
      <c r="AX11" s="119"/>
      <c r="AY11" s="119"/>
    </row>
    <row r="12" spans="1:52" s="4" customFormat="1" ht="18.75" x14ac:dyDescent="0.3">
      <c r="B12" s="10"/>
      <c r="C12" s="11"/>
      <c r="D12" s="11"/>
      <c r="E12" s="11"/>
      <c r="F12" s="11"/>
      <c r="G12" s="11"/>
      <c r="H12" s="11"/>
      <c r="I12" s="11"/>
      <c r="J12" s="11"/>
      <c r="K12" s="11"/>
      <c r="L12" s="11"/>
      <c r="M12" s="11"/>
      <c r="N12" s="11"/>
      <c r="O12" s="11"/>
      <c r="P12" s="11"/>
      <c r="Q12" s="11"/>
      <c r="R12" s="11"/>
      <c r="S12" s="11"/>
      <c r="T12" s="11"/>
      <c r="U12" s="11"/>
      <c r="V12" s="11"/>
      <c r="W12" s="11"/>
      <c r="Y12" s="4" t="s">
        <v>391</v>
      </c>
      <c r="AJ12" s="120"/>
      <c r="AK12" s="120"/>
      <c r="AL12" s="122"/>
      <c r="AM12" s="122"/>
      <c r="AN12" s="122"/>
      <c r="AO12" s="122"/>
      <c r="AP12" s="122"/>
      <c r="AQ12" s="122"/>
      <c r="AR12" s="122"/>
      <c r="AS12" s="122"/>
      <c r="AT12" s="122"/>
      <c r="AU12" s="122"/>
      <c r="AV12" s="122"/>
      <c r="AW12" s="119"/>
      <c r="AX12" s="119"/>
      <c r="AY12" s="119"/>
    </row>
    <row r="13" spans="1:52" s="4" customFormat="1" ht="22.5" x14ac:dyDescent="0.3">
      <c r="A13" s="710" t="s">
        <v>91</v>
      </c>
      <c r="B13" s="710"/>
      <c r="C13" s="710"/>
      <c r="D13" s="710"/>
      <c r="E13" s="710"/>
      <c r="F13" s="710"/>
      <c r="G13" s="710"/>
      <c r="H13" s="710"/>
      <c r="I13" s="710"/>
      <c r="J13" s="710"/>
      <c r="K13" s="710"/>
      <c r="L13" s="710"/>
      <c r="M13" s="710"/>
      <c r="N13" s="710"/>
      <c r="O13" s="710"/>
      <c r="P13" s="710"/>
      <c r="Q13" s="710"/>
      <c r="R13" s="710"/>
      <c r="S13" s="710"/>
      <c r="T13" s="710"/>
      <c r="U13" s="710"/>
      <c r="V13" s="710"/>
      <c r="W13" s="710"/>
      <c r="X13" s="710"/>
      <c r="Y13" s="710"/>
      <c r="Z13" s="710"/>
      <c r="AA13" s="710"/>
      <c r="AB13" s="710"/>
      <c r="AC13" s="710"/>
      <c r="AD13" s="710"/>
      <c r="AE13" s="710"/>
      <c r="AF13" s="710"/>
      <c r="AG13" s="710"/>
      <c r="AH13" s="710"/>
      <c r="AI13" s="710"/>
      <c r="AJ13" s="710"/>
      <c r="AK13" s="710"/>
      <c r="AL13" s="710"/>
      <c r="AM13" s="710"/>
      <c r="AN13" s="710"/>
      <c r="AO13" s="710"/>
      <c r="AP13" s="710"/>
      <c r="AQ13" s="710"/>
      <c r="AR13" s="710"/>
      <c r="AS13" s="710"/>
      <c r="AT13" s="710"/>
      <c r="AU13" s="710"/>
      <c r="AV13" s="710"/>
      <c r="AW13" s="5"/>
      <c r="AX13" s="5"/>
      <c r="AY13" s="5"/>
      <c r="AZ13" s="5"/>
    </row>
    <row r="14" spans="1:52" s="4" customFormat="1" ht="15" customHeight="1" x14ac:dyDescent="0.25">
      <c r="A14" s="709" t="s">
        <v>237</v>
      </c>
      <c r="B14" s="709"/>
      <c r="C14" s="709"/>
      <c r="D14" s="709"/>
      <c r="E14" s="709"/>
      <c r="F14" s="709"/>
      <c r="G14" s="709"/>
      <c r="H14" s="709"/>
      <c r="I14" s="709"/>
      <c r="J14" s="709"/>
      <c r="K14" s="709"/>
      <c r="L14" s="709"/>
      <c r="M14" s="709"/>
      <c r="N14" s="709"/>
      <c r="O14" s="709"/>
      <c r="P14" s="709"/>
      <c r="Q14" s="709"/>
      <c r="R14" s="709"/>
      <c r="S14" s="709"/>
      <c r="T14" s="709"/>
      <c r="U14" s="709"/>
      <c r="V14" s="709"/>
      <c r="W14" s="709"/>
      <c r="X14" s="709"/>
      <c r="Y14" s="709"/>
      <c r="Z14" s="709"/>
      <c r="AA14" s="709"/>
      <c r="AB14" s="709"/>
      <c r="AC14" s="709"/>
      <c r="AD14" s="709"/>
      <c r="AE14" s="709"/>
      <c r="AF14" s="709"/>
      <c r="AG14" s="709"/>
      <c r="AH14" s="709"/>
      <c r="AI14" s="709"/>
      <c r="AJ14" s="709"/>
      <c r="AK14" s="709"/>
      <c r="AL14" s="709"/>
      <c r="AM14" s="709"/>
      <c r="AN14" s="709"/>
      <c r="AO14" s="709"/>
      <c r="AP14" s="709"/>
      <c r="AQ14" s="709"/>
      <c r="AR14" s="709"/>
      <c r="AS14" s="709"/>
      <c r="AT14" s="709"/>
      <c r="AU14" s="709"/>
      <c r="AV14" s="709"/>
    </row>
    <row r="15" spans="1:52" s="4" customFormat="1" ht="15" customHeight="1" x14ac:dyDescent="0.25">
      <c r="A15" s="712" t="s">
        <v>387</v>
      </c>
      <c r="B15" s="712"/>
      <c r="C15" s="712"/>
      <c r="D15" s="712"/>
      <c r="E15" s="712"/>
      <c r="F15" s="712"/>
      <c r="G15" s="712"/>
      <c r="H15" s="712"/>
      <c r="I15" s="712"/>
      <c r="J15" s="712"/>
      <c r="K15" s="712"/>
      <c r="L15" s="712"/>
      <c r="M15" s="712"/>
      <c r="N15" s="712"/>
      <c r="O15" s="712"/>
      <c r="P15" s="712"/>
      <c r="Q15" s="712"/>
      <c r="R15" s="712"/>
      <c r="S15" s="712"/>
      <c r="T15" s="712"/>
      <c r="U15" s="712"/>
      <c r="V15" s="712"/>
      <c r="W15" s="712"/>
      <c r="X15" s="712"/>
      <c r="Y15" s="712"/>
      <c r="Z15" s="712"/>
      <c r="AA15" s="712"/>
      <c r="AB15" s="712"/>
      <c r="AC15" s="712"/>
      <c r="AD15" s="712"/>
      <c r="AE15" s="712"/>
      <c r="AF15" s="712"/>
      <c r="AG15" s="712"/>
      <c r="AH15" s="712"/>
      <c r="AI15" s="712"/>
      <c r="AJ15" s="712"/>
      <c r="AK15" s="712"/>
      <c r="AL15" s="712"/>
      <c r="AM15" s="712"/>
      <c r="AN15" s="712"/>
      <c r="AO15" s="712"/>
      <c r="AP15" s="712"/>
      <c r="AQ15" s="712"/>
      <c r="AR15" s="712"/>
      <c r="AS15" s="712"/>
      <c r="AT15" s="712"/>
      <c r="AU15" s="712"/>
      <c r="AV15" s="712"/>
    </row>
    <row r="16" spans="1:52" s="4" customFormat="1" ht="15" customHeight="1" x14ac:dyDescent="0.25">
      <c r="A16" s="711" t="s">
        <v>327</v>
      </c>
      <c r="B16" s="711"/>
      <c r="C16" s="711"/>
      <c r="D16" s="711"/>
      <c r="E16" s="711"/>
      <c r="F16" s="711"/>
      <c r="G16" s="711"/>
      <c r="H16" s="711"/>
      <c r="I16" s="711"/>
      <c r="J16" s="711"/>
      <c r="K16" s="711"/>
      <c r="L16" s="711"/>
      <c r="M16" s="711"/>
      <c r="N16" s="711"/>
      <c r="O16" s="711"/>
      <c r="P16" s="711"/>
      <c r="Q16" s="711"/>
      <c r="R16" s="711"/>
      <c r="S16" s="711"/>
      <c r="T16" s="711"/>
      <c r="U16" s="711"/>
      <c r="V16" s="711"/>
      <c r="W16" s="711"/>
      <c r="X16" s="711"/>
      <c r="Y16" s="711"/>
      <c r="Z16" s="711"/>
      <c r="AA16" s="711"/>
      <c r="AB16" s="711"/>
      <c r="AC16" s="711"/>
      <c r="AD16" s="711"/>
      <c r="AE16" s="711"/>
      <c r="AF16" s="711"/>
      <c r="AG16" s="711"/>
      <c r="AH16" s="711"/>
      <c r="AI16" s="711"/>
      <c r="AJ16" s="711"/>
      <c r="AK16" s="711"/>
      <c r="AL16" s="711"/>
      <c r="AM16" s="711"/>
      <c r="AN16" s="711"/>
      <c r="AO16" s="711"/>
      <c r="AP16" s="711"/>
      <c r="AQ16" s="711"/>
      <c r="AR16" s="711"/>
      <c r="AS16" s="711"/>
      <c r="AT16" s="711"/>
      <c r="AU16" s="711"/>
      <c r="AV16" s="711"/>
    </row>
    <row r="17" spans="3:52" s="4" customFormat="1" ht="18.75" x14ac:dyDescent="0.3">
      <c r="G17" s="1"/>
      <c r="O17" s="1"/>
      <c r="AC17" s="118"/>
      <c r="AF17" s="716"/>
      <c r="AG17" s="716"/>
      <c r="AH17" s="716"/>
      <c r="AI17" s="716"/>
      <c r="AJ17" s="716"/>
      <c r="AK17" s="716"/>
      <c r="AL17" s="716"/>
      <c r="AM17" s="716"/>
      <c r="AN17" s="716"/>
      <c r="AO17" s="716"/>
      <c r="AP17" s="5"/>
    </row>
    <row r="18" spans="3:52" s="4" customFormat="1" ht="18.75" customHeight="1" x14ac:dyDescent="0.3">
      <c r="C18" s="120" t="s">
        <v>92</v>
      </c>
      <c r="D18" s="5"/>
      <c r="E18" s="5"/>
      <c r="F18" s="5"/>
      <c r="G18" s="5"/>
      <c r="H18" s="5"/>
      <c r="I18" s="5"/>
      <c r="J18" s="5"/>
      <c r="K18" s="5"/>
      <c r="M18" s="5" t="s">
        <v>93</v>
      </c>
      <c r="N18" s="5"/>
      <c r="O18" s="5"/>
      <c r="P18" s="5"/>
      <c r="Q18" s="5"/>
      <c r="R18" s="5"/>
      <c r="S18" s="5"/>
      <c r="T18" s="5"/>
      <c r="U18" s="5"/>
      <c r="V18" s="5"/>
      <c r="W18" s="5"/>
      <c r="X18" s="5"/>
      <c r="Y18" s="5"/>
      <c r="Z18" s="5"/>
      <c r="AA18" s="5"/>
      <c r="AB18" s="15"/>
      <c r="AC18" s="15"/>
      <c r="AF18" s="716" t="s">
        <v>309</v>
      </c>
      <c r="AG18" s="716"/>
      <c r="AH18" s="716"/>
      <c r="AI18" s="716"/>
      <c r="AJ18" s="716"/>
      <c r="AK18" s="716"/>
      <c r="AL18" s="716"/>
      <c r="AM18" s="716"/>
      <c r="AN18" s="716"/>
      <c r="AO18" s="716"/>
      <c r="AP18" s="5" t="s">
        <v>96</v>
      </c>
      <c r="AS18" s="115"/>
      <c r="AT18" s="115"/>
      <c r="AU18" s="115"/>
      <c r="AV18" s="115"/>
    </row>
    <row r="19" spans="3:52" s="4" customFormat="1" ht="15" customHeight="1" x14ac:dyDescent="0.3">
      <c r="I19" s="1"/>
      <c r="Q19" s="1"/>
      <c r="R19" s="1"/>
      <c r="S19" s="1"/>
      <c r="T19" s="1"/>
      <c r="AF19" s="115"/>
      <c r="AG19" s="115"/>
      <c r="AH19" s="115"/>
      <c r="AI19" s="115"/>
      <c r="AJ19" s="115"/>
      <c r="AK19" s="115"/>
      <c r="AL19" s="115"/>
      <c r="AM19" s="115"/>
      <c r="AN19" s="115"/>
      <c r="AO19" s="115"/>
      <c r="AP19" s="115"/>
      <c r="AQ19" s="115"/>
      <c r="AR19" s="115"/>
      <c r="AS19" s="115"/>
      <c r="AT19" s="115"/>
      <c r="AU19" s="115"/>
      <c r="AV19" s="115"/>
    </row>
    <row r="20" spans="3:52" s="4" customFormat="1" ht="18.75" customHeight="1" x14ac:dyDescent="0.3">
      <c r="C20" s="120" t="s">
        <v>94</v>
      </c>
      <c r="I20" s="1"/>
      <c r="M20" s="5" t="s">
        <v>95</v>
      </c>
      <c r="Q20" s="1"/>
      <c r="R20" s="1"/>
      <c r="S20" s="1"/>
      <c r="T20" s="1"/>
      <c r="AF20" s="721" t="s">
        <v>317</v>
      </c>
      <c r="AG20" s="721"/>
      <c r="AH20" s="721"/>
      <c r="AI20" s="721"/>
      <c r="AJ20" s="721"/>
      <c r="AK20" s="721"/>
      <c r="AL20" s="721"/>
      <c r="AM20" s="721"/>
      <c r="AN20" s="721"/>
      <c r="AO20" s="721"/>
      <c r="AP20" s="721"/>
      <c r="AQ20" s="721"/>
      <c r="AR20" s="721"/>
      <c r="AS20" s="721"/>
      <c r="AT20" s="721"/>
      <c r="AU20" s="721"/>
      <c r="AV20" s="721"/>
      <c r="AW20" s="721"/>
      <c r="AY20" s="15"/>
      <c r="AZ20" s="15"/>
    </row>
    <row r="21" spans="3:52" s="4" customFormat="1" ht="18.75" customHeight="1" x14ac:dyDescent="0.3">
      <c r="Z21" s="12"/>
      <c r="AA21" s="12"/>
      <c r="AB21" s="12"/>
      <c r="AC21" s="12"/>
      <c r="AF21" s="115"/>
      <c r="AG21" s="115"/>
      <c r="AH21" s="115"/>
      <c r="AI21" s="115"/>
      <c r="AJ21" s="115"/>
      <c r="AK21" s="115"/>
      <c r="AL21" s="115"/>
      <c r="AM21" s="115"/>
      <c r="AN21" s="115"/>
      <c r="AO21" s="115"/>
      <c r="AP21" s="115"/>
      <c r="AQ21" s="115"/>
      <c r="AR21" s="115"/>
      <c r="AS21" s="115"/>
      <c r="AT21" s="115"/>
      <c r="AU21" s="115"/>
      <c r="AV21" s="115"/>
      <c r="AW21" s="106"/>
    </row>
    <row r="22" spans="3:52" s="4" customFormat="1" ht="18.75" x14ac:dyDescent="0.3">
      <c r="C22" s="120" t="s">
        <v>310</v>
      </c>
      <c r="D22" s="120"/>
      <c r="E22" s="2"/>
      <c r="F22" s="2"/>
      <c r="G22" s="2"/>
      <c r="M22" s="5" t="s">
        <v>313</v>
      </c>
      <c r="N22" s="5"/>
      <c r="O22" s="5"/>
      <c r="P22" s="5"/>
      <c r="Q22" s="5"/>
      <c r="R22" s="5"/>
      <c r="S22" s="5"/>
      <c r="T22" s="5"/>
      <c r="U22" s="5"/>
      <c r="V22" s="5"/>
      <c r="W22" s="5"/>
      <c r="X22" s="5"/>
      <c r="Y22" s="5"/>
      <c r="Z22" s="5"/>
      <c r="AA22" s="5"/>
      <c r="AB22" s="5"/>
      <c r="AC22" s="5"/>
      <c r="AD22" s="5"/>
      <c r="AF22" s="718" t="s">
        <v>318</v>
      </c>
      <c r="AG22" s="719"/>
      <c r="AH22" s="719"/>
      <c r="AI22" s="719"/>
      <c r="AJ22" s="719"/>
      <c r="AK22" s="719"/>
      <c r="AL22" s="719"/>
      <c r="AM22" s="719"/>
      <c r="AN22" s="719"/>
      <c r="AO22" s="719"/>
      <c r="AP22" s="719"/>
      <c r="AQ22" s="719"/>
      <c r="AR22" s="719"/>
      <c r="AS22" s="719"/>
      <c r="AT22" s="719"/>
      <c r="AU22" s="719"/>
      <c r="AV22" s="719"/>
      <c r="AW22" s="106"/>
    </row>
    <row r="23" spans="3:52" s="4" customFormat="1" ht="18.75" x14ac:dyDescent="0.3">
      <c r="C23" s="120"/>
      <c r="D23" s="120"/>
      <c r="E23" s="2"/>
      <c r="F23" s="2"/>
      <c r="G23" s="2"/>
      <c r="M23" s="5"/>
      <c r="Z23" s="12"/>
      <c r="AA23" s="12"/>
      <c r="AB23" s="12"/>
      <c r="AC23" s="12"/>
      <c r="AF23" s="708"/>
      <c r="AG23" s="708"/>
      <c r="AH23" s="708"/>
      <c r="AI23" s="708"/>
      <c r="AJ23" s="708"/>
      <c r="AK23" s="708"/>
      <c r="AL23" s="708"/>
      <c r="AM23" s="708"/>
      <c r="AN23" s="708"/>
      <c r="AO23" s="708"/>
      <c r="AP23" s="708"/>
      <c r="AQ23" s="708"/>
      <c r="AR23" s="708"/>
      <c r="AS23" s="708"/>
      <c r="AT23" s="708"/>
      <c r="AU23" s="708"/>
      <c r="AV23" s="708"/>
      <c r="AW23" s="708"/>
    </row>
    <row r="24" spans="3:52" s="4" customFormat="1" ht="18.75" x14ac:dyDescent="0.3">
      <c r="C24" s="2" t="s">
        <v>97</v>
      </c>
      <c r="D24" s="2"/>
      <c r="E24" s="2"/>
      <c r="F24" s="2"/>
      <c r="G24" s="2"/>
      <c r="H24" s="1"/>
      <c r="M24" s="5" t="s">
        <v>314</v>
      </c>
      <c r="N24" s="5"/>
      <c r="O24" s="5"/>
      <c r="P24" s="5"/>
      <c r="Q24" s="5"/>
      <c r="R24" s="5"/>
      <c r="S24" s="5"/>
      <c r="T24" s="5"/>
      <c r="U24" s="5"/>
      <c r="V24" s="5"/>
      <c r="W24" s="5"/>
      <c r="X24" s="5"/>
      <c r="Y24" s="5"/>
      <c r="Z24" s="5"/>
      <c r="AA24" s="5"/>
      <c r="AB24" s="5"/>
      <c r="AC24" s="5"/>
      <c r="AD24" s="5"/>
      <c r="AE24" s="5"/>
      <c r="AF24" s="716" t="s">
        <v>344</v>
      </c>
      <c r="AG24" s="716"/>
      <c r="AH24" s="716"/>
      <c r="AI24" s="716"/>
      <c r="AJ24" s="716"/>
      <c r="AK24" s="716"/>
      <c r="AL24" s="716"/>
      <c r="AM24" s="716"/>
      <c r="AN24" s="716"/>
      <c r="AO24" s="716"/>
      <c r="AP24" s="716"/>
      <c r="AQ24" s="716"/>
      <c r="AR24" s="716"/>
      <c r="AS24" s="716"/>
      <c r="AT24" s="716"/>
      <c r="AU24" s="716"/>
      <c r="AV24" s="716"/>
      <c r="AW24" s="716"/>
      <c r="AY24" s="13"/>
    </row>
    <row r="25" spans="3:52" s="4" customFormat="1" ht="18.75" x14ac:dyDescent="0.3">
      <c r="L25" s="5"/>
      <c r="AF25" s="716"/>
      <c r="AG25" s="716"/>
      <c r="AH25" s="716"/>
      <c r="AI25" s="716"/>
      <c r="AJ25" s="716"/>
      <c r="AK25" s="716"/>
      <c r="AL25" s="2"/>
      <c r="AM25" s="2"/>
      <c r="AQ25" s="12"/>
      <c r="AR25" s="12"/>
      <c r="AS25" s="12"/>
      <c r="AT25" s="12"/>
      <c r="AU25" s="13"/>
    </row>
    <row r="26" spans="3:52" s="4" customFormat="1" ht="18.75" x14ac:dyDescent="0.3">
      <c r="AF26" s="2"/>
      <c r="AG26" s="12"/>
      <c r="AH26" s="12"/>
      <c r="AJ26" s="2"/>
      <c r="AK26" s="2"/>
      <c r="AL26" s="2"/>
      <c r="AM26" s="2"/>
      <c r="AN26" s="5"/>
      <c r="AQ26" s="12"/>
      <c r="AR26" s="12"/>
      <c r="AS26" s="12"/>
      <c r="AT26" s="12"/>
      <c r="AU26" s="13"/>
    </row>
    <row r="27" spans="3:52" s="4" customFormat="1" ht="18.75" customHeight="1" x14ac:dyDescent="0.3">
      <c r="C27" s="2" t="s">
        <v>171</v>
      </c>
      <c r="M27" s="720" t="s">
        <v>346</v>
      </c>
      <c r="N27" s="720"/>
      <c r="O27" s="720"/>
      <c r="P27" s="720"/>
      <c r="Q27" s="720"/>
      <c r="R27" s="720"/>
      <c r="S27" s="720"/>
      <c r="T27" s="720"/>
      <c r="U27" s="720"/>
      <c r="V27" s="720"/>
      <c r="W27" s="720"/>
      <c r="X27" s="720"/>
      <c r="Y27" s="720"/>
      <c r="Z27" s="720"/>
      <c r="AA27" s="720"/>
      <c r="AB27" s="720"/>
      <c r="AC27" s="720"/>
      <c r="AD27" s="720"/>
      <c r="AE27" s="720"/>
      <c r="AF27" s="2" t="s">
        <v>98</v>
      </c>
      <c r="AG27" s="12"/>
      <c r="AH27" s="12"/>
      <c r="AJ27" s="2"/>
      <c r="AK27" s="2"/>
      <c r="AL27" s="2"/>
      <c r="AM27" s="2"/>
      <c r="AN27" s="5" t="s">
        <v>175</v>
      </c>
      <c r="AQ27" s="12"/>
      <c r="AR27" s="12"/>
      <c r="AS27" s="12"/>
      <c r="AT27" s="12"/>
      <c r="AU27" s="13"/>
    </row>
    <row r="28" spans="3:52" s="4" customFormat="1" ht="18.75" x14ac:dyDescent="0.3">
      <c r="M28" s="720"/>
      <c r="N28" s="720"/>
      <c r="O28" s="720"/>
      <c r="P28" s="720"/>
      <c r="Q28" s="720"/>
      <c r="R28" s="720"/>
      <c r="S28" s="720"/>
      <c r="T28" s="720"/>
      <c r="U28" s="720"/>
      <c r="V28" s="720"/>
      <c r="W28" s="720"/>
      <c r="X28" s="720"/>
      <c r="Y28" s="720"/>
      <c r="Z28" s="720"/>
      <c r="AA28" s="720"/>
      <c r="AB28" s="720"/>
      <c r="AC28" s="720"/>
      <c r="AD28" s="720"/>
      <c r="AE28" s="720"/>
      <c r="AF28" s="715" t="s">
        <v>345</v>
      </c>
      <c r="AG28" s="715"/>
      <c r="AH28" s="715"/>
      <c r="AI28" s="715"/>
      <c r="AJ28" s="715"/>
      <c r="AK28" s="715"/>
      <c r="AL28" s="715"/>
      <c r="AM28" s="715"/>
      <c r="AN28" s="715"/>
      <c r="AO28" s="715"/>
      <c r="AP28" s="715"/>
      <c r="AQ28" s="715"/>
      <c r="AR28" s="715"/>
      <c r="AS28" s="715"/>
      <c r="AT28" s="715"/>
      <c r="AU28" s="715"/>
    </row>
    <row r="29" spans="3:52" s="4" customFormat="1" ht="18.75" x14ac:dyDescent="0.3">
      <c r="L29" s="5"/>
      <c r="M29" s="5"/>
      <c r="N29" s="5"/>
      <c r="O29" s="5"/>
      <c r="P29" s="5"/>
      <c r="Q29" s="5"/>
      <c r="R29" s="5"/>
      <c r="S29" s="5"/>
      <c r="T29" s="5"/>
      <c r="U29" s="5"/>
      <c r="V29" s="5"/>
      <c r="W29" s="5"/>
      <c r="X29" s="5"/>
      <c r="Y29" s="5"/>
      <c r="AV29" s="12"/>
      <c r="AW29" s="12"/>
      <c r="AX29" s="12"/>
      <c r="AY29" s="12"/>
      <c r="AZ29" s="12"/>
    </row>
    <row r="30" spans="3:52" s="4" customFormat="1" ht="18.75" x14ac:dyDescent="0.3">
      <c r="L30" s="5"/>
      <c r="M30" s="5"/>
      <c r="N30" s="5"/>
      <c r="O30" s="5"/>
      <c r="P30" s="5"/>
      <c r="Q30" s="5"/>
      <c r="R30" s="5"/>
      <c r="S30" s="5"/>
      <c r="T30" s="5"/>
      <c r="U30" s="5"/>
      <c r="V30" s="5"/>
      <c r="W30" s="5"/>
      <c r="X30" s="5"/>
      <c r="Y30" s="5"/>
      <c r="AU30" s="12"/>
      <c r="AV30" s="12"/>
    </row>
    <row r="34" spans="3:46" ht="18.75" x14ac:dyDescent="0.3">
      <c r="C34" s="2"/>
      <c r="D34" s="2"/>
      <c r="E34" s="2"/>
      <c r="F34" s="2"/>
      <c r="G34" s="2"/>
      <c r="H34" s="2"/>
      <c r="I34" s="2"/>
      <c r="J34" s="2"/>
      <c r="K34" s="2"/>
      <c r="L34" s="2"/>
      <c r="M34" s="2"/>
      <c r="N34" s="2"/>
      <c r="O34" s="2"/>
      <c r="P34" s="2"/>
      <c r="Q34" s="2"/>
      <c r="R34" s="2"/>
      <c r="S34" s="2"/>
      <c r="T34" s="2"/>
      <c r="U34" s="2"/>
      <c r="V34" s="2"/>
      <c r="W34" s="2"/>
      <c r="X34" s="2"/>
      <c r="Y34" s="2"/>
      <c r="Z34" s="2"/>
      <c r="AA34" s="2"/>
      <c r="AB34" s="2"/>
      <c r="AC34" s="717"/>
      <c r="AD34" s="717"/>
      <c r="AE34" s="717"/>
      <c r="AF34" s="717"/>
      <c r="AG34" s="717"/>
      <c r="AH34" s="717"/>
      <c r="AI34" s="717"/>
      <c r="AJ34" s="717"/>
      <c r="AK34" s="717"/>
      <c r="AL34" s="717"/>
      <c r="AM34" s="717"/>
      <c r="AN34" s="717"/>
      <c r="AO34" s="717"/>
      <c r="AP34" s="717"/>
      <c r="AQ34" s="717"/>
      <c r="AR34" s="717"/>
      <c r="AS34" s="717"/>
      <c r="AT34" s="717"/>
    </row>
    <row r="35" spans="3:46" ht="18.75" x14ac:dyDescent="0.3">
      <c r="C35" s="8"/>
      <c r="D35" s="8"/>
      <c r="E35" s="2"/>
      <c r="F35" s="2"/>
      <c r="G35" s="2"/>
      <c r="H35" s="4"/>
      <c r="I35" s="4"/>
      <c r="J35" s="5"/>
      <c r="K35" s="4"/>
      <c r="L35" s="4"/>
      <c r="M35" s="4"/>
      <c r="N35" s="4"/>
      <c r="O35" s="4"/>
      <c r="P35" s="4"/>
      <c r="Q35" s="4"/>
      <c r="R35" s="4"/>
      <c r="S35" s="4"/>
      <c r="T35" s="4"/>
      <c r="U35" s="4"/>
      <c r="V35" s="4"/>
      <c r="W35" s="4"/>
      <c r="X35" s="4"/>
      <c r="Y35" s="4"/>
      <c r="Z35" s="12"/>
      <c r="AA35" s="12"/>
      <c r="AB35" s="12"/>
      <c r="AC35" s="717"/>
      <c r="AD35" s="717"/>
      <c r="AE35" s="717"/>
      <c r="AF35" s="717"/>
      <c r="AG35" s="717"/>
      <c r="AH35" s="717"/>
      <c r="AI35" s="717"/>
      <c r="AJ35" s="717"/>
      <c r="AK35" s="717"/>
      <c r="AL35" s="717"/>
      <c r="AM35" s="717"/>
      <c r="AN35" s="717"/>
      <c r="AO35" s="717"/>
      <c r="AP35" s="717"/>
      <c r="AQ35" s="717"/>
      <c r="AR35" s="717"/>
      <c r="AS35" s="717"/>
      <c r="AT35" s="717"/>
    </row>
    <row r="36" spans="3:46" ht="18.75" x14ac:dyDescent="0.3">
      <c r="C36" s="8"/>
      <c r="D36" s="8"/>
      <c r="E36" s="2"/>
      <c r="F36" s="2"/>
      <c r="G36" s="2"/>
      <c r="H36" s="4"/>
      <c r="I36" s="4"/>
      <c r="J36" s="5"/>
      <c r="K36" s="4"/>
      <c r="L36" s="4"/>
      <c r="M36" s="4"/>
      <c r="N36" s="4"/>
      <c r="O36" s="4"/>
      <c r="P36" s="4"/>
      <c r="Q36" s="4"/>
      <c r="R36" s="4"/>
      <c r="S36" s="4"/>
      <c r="T36" s="4"/>
      <c r="U36" s="4"/>
      <c r="V36" s="4"/>
      <c r="W36" s="4"/>
      <c r="X36" s="4"/>
      <c r="Y36" s="4"/>
      <c r="Z36" s="12"/>
      <c r="AA36" s="12"/>
      <c r="AB36" s="12"/>
      <c r="AC36" s="717"/>
      <c r="AD36" s="717"/>
      <c r="AE36" s="717"/>
      <c r="AF36" s="717"/>
      <c r="AG36" s="717"/>
      <c r="AH36" s="717"/>
      <c r="AI36" s="717"/>
      <c r="AJ36" s="717"/>
      <c r="AK36" s="717"/>
      <c r="AL36" s="717"/>
      <c r="AM36" s="717"/>
      <c r="AN36" s="717"/>
      <c r="AO36" s="717"/>
      <c r="AP36" s="717"/>
      <c r="AQ36" s="717"/>
      <c r="AR36" s="717"/>
      <c r="AS36" s="717"/>
      <c r="AT36" s="717"/>
    </row>
    <row r="37" spans="3:46" ht="18.75" x14ac:dyDescent="0.3">
      <c r="C37" s="2"/>
      <c r="D37" s="2"/>
      <c r="E37" s="2"/>
      <c r="F37" s="2"/>
      <c r="G37" s="2"/>
      <c r="H37" s="2"/>
      <c r="I37" s="2"/>
      <c r="J37" s="2"/>
      <c r="K37" s="2"/>
      <c r="L37" s="2"/>
      <c r="M37" s="2"/>
      <c r="N37" s="2"/>
      <c r="O37" s="2"/>
      <c r="P37" s="2"/>
      <c r="Q37" s="2"/>
      <c r="R37" s="2"/>
      <c r="S37" s="2"/>
      <c r="T37" s="2"/>
      <c r="U37" s="2"/>
      <c r="V37" s="2"/>
      <c r="W37" s="2"/>
      <c r="X37" s="2"/>
      <c r="Y37" s="2"/>
      <c r="Z37" s="2"/>
      <c r="AA37" s="2"/>
      <c r="AB37" s="2"/>
      <c r="AC37" s="5"/>
      <c r="AD37" s="5"/>
      <c r="AE37" s="5"/>
      <c r="AF37" s="5"/>
      <c r="AG37" s="5"/>
      <c r="AH37" s="5"/>
      <c r="AI37" s="5"/>
      <c r="AJ37" s="5"/>
      <c r="AK37" s="5"/>
      <c r="AL37" s="5"/>
      <c r="AM37" s="5"/>
      <c r="AN37" s="5"/>
      <c r="AO37" s="5"/>
      <c r="AP37" s="5"/>
      <c r="AQ37" s="5"/>
      <c r="AR37" s="5"/>
      <c r="AS37" s="5"/>
      <c r="AT37" s="5"/>
    </row>
    <row r="38" spans="3:46" ht="18.75" x14ac:dyDescent="0.3">
      <c r="C38" s="4"/>
      <c r="D38" s="4"/>
      <c r="E38" s="4"/>
      <c r="F38" s="4"/>
      <c r="G38" s="4"/>
      <c r="H38" s="4"/>
      <c r="I38" s="4"/>
      <c r="J38" s="5"/>
      <c r="K38" s="5"/>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row>
    <row r="39" spans="3:46" ht="18.75" x14ac:dyDescent="0.3">
      <c r="C39" s="4"/>
      <c r="D39" s="4"/>
      <c r="E39" s="4"/>
      <c r="F39" s="4"/>
      <c r="G39" s="4"/>
      <c r="H39" s="4"/>
      <c r="I39" s="4"/>
      <c r="J39" s="5"/>
      <c r="K39" s="4"/>
      <c r="L39" s="4"/>
      <c r="M39" s="4"/>
      <c r="N39" s="4"/>
      <c r="O39" s="4"/>
      <c r="P39" s="4"/>
      <c r="Q39" s="4"/>
      <c r="R39" s="4"/>
      <c r="S39" s="4"/>
      <c r="T39" s="4"/>
      <c r="U39" s="4"/>
      <c r="V39" s="4"/>
      <c r="W39" s="4"/>
      <c r="X39" s="4"/>
      <c r="Y39" s="4"/>
      <c r="Z39" s="4"/>
      <c r="AA39" s="4"/>
      <c r="AB39" s="4"/>
      <c r="AC39" s="5"/>
      <c r="AD39" s="5"/>
      <c r="AE39" s="5"/>
      <c r="AF39" s="5"/>
      <c r="AG39" s="5"/>
      <c r="AH39" s="5"/>
      <c r="AI39" s="5"/>
      <c r="AJ39" s="5"/>
      <c r="AK39" s="5"/>
      <c r="AL39" s="5"/>
      <c r="AM39" s="5"/>
      <c r="AN39" s="5"/>
      <c r="AO39" s="5"/>
      <c r="AP39" s="5"/>
      <c r="AQ39" s="5"/>
      <c r="AR39" s="5"/>
      <c r="AS39" s="5"/>
      <c r="AT39" s="5"/>
    </row>
    <row r="40" spans="3:46" ht="18.75" x14ac:dyDescent="0.3">
      <c r="C40" s="2"/>
      <c r="D40" s="2"/>
      <c r="E40" s="2"/>
      <c r="F40" s="2"/>
      <c r="G40" s="2"/>
      <c r="H40" s="2"/>
      <c r="I40" s="2"/>
      <c r="J40" s="2"/>
      <c r="K40" s="2"/>
      <c r="L40" s="2"/>
      <c r="M40" s="2"/>
      <c r="N40" s="2"/>
      <c r="O40" s="2"/>
      <c r="P40" s="2"/>
      <c r="Q40" s="2"/>
      <c r="R40" s="2"/>
      <c r="S40" s="2"/>
      <c r="T40" s="2"/>
      <c r="U40" s="2"/>
      <c r="V40" s="2"/>
      <c r="W40" s="2"/>
      <c r="X40" s="2"/>
      <c r="Y40" s="2"/>
      <c r="Z40" s="2"/>
      <c r="AA40" s="2"/>
      <c r="AB40" s="2"/>
      <c r="AC40" s="4"/>
      <c r="AD40" s="4"/>
      <c r="AE40" s="4"/>
      <c r="AF40" s="4"/>
      <c r="AG40" s="4"/>
      <c r="AH40" s="4"/>
      <c r="AI40" s="4"/>
      <c r="AJ40" s="4"/>
      <c r="AK40" s="4"/>
      <c r="AL40" s="4"/>
      <c r="AM40" s="4"/>
      <c r="AN40" s="4"/>
      <c r="AO40" s="4"/>
      <c r="AP40" s="4"/>
      <c r="AQ40" s="4"/>
      <c r="AR40" s="4"/>
      <c r="AS40" s="4"/>
      <c r="AT40" s="4"/>
    </row>
    <row r="41" spans="3:46" ht="18.75" x14ac:dyDescent="0.3">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row>
    <row r="42" spans="3:46" ht="18.75" x14ac:dyDescent="0.3">
      <c r="C42" s="5"/>
      <c r="D42" s="5"/>
      <c r="E42" s="5"/>
      <c r="F42" s="5"/>
      <c r="G42" s="5"/>
      <c r="H42" s="5"/>
      <c r="I42" s="5"/>
      <c r="J42" s="5"/>
      <c r="K42" s="5"/>
      <c r="L42" s="5"/>
      <c r="M42" s="5"/>
      <c r="N42" s="5"/>
      <c r="O42" s="5"/>
      <c r="P42" s="5"/>
      <c r="Q42" s="5"/>
      <c r="R42" s="5"/>
      <c r="S42" s="5"/>
      <c r="T42" s="5"/>
      <c r="U42" s="5"/>
      <c r="V42" s="5"/>
      <c r="W42" s="5"/>
      <c r="X42" s="5"/>
      <c r="Y42" s="5"/>
      <c r="Z42" s="5"/>
      <c r="AA42" s="5"/>
      <c r="AB42" s="5"/>
      <c r="AC42" s="4"/>
      <c r="AD42" s="4"/>
      <c r="AE42" s="4"/>
      <c r="AF42" s="4"/>
      <c r="AG42" s="4"/>
      <c r="AH42" s="4"/>
      <c r="AI42" s="4"/>
      <c r="AJ42" s="4"/>
      <c r="AK42" s="4"/>
      <c r="AL42" s="4"/>
      <c r="AM42" s="4"/>
      <c r="AN42" s="4"/>
      <c r="AO42" s="4"/>
      <c r="AP42" s="4"/>
      <c r="AQ42" s="4"/>
      <c r="AR42" s="4"/>
      <c r="AS42" s="4"/>
      <c r="AT42" s="4"/>
    </row>
    <row r="43" spans="3:46" ht="18.75" x14ac:dyDescent="0.3">
      <c r="C43" s="4"/>
      <c r="D43" s="4"/>
      <c r="E43" s="4"/>
      <c r="F43" s="4"/>
      <c r="G43" s="4"/>
      <c r="H43" s="4"/>
      <c r="I43" s="5"/>
      <c r="J43" s="4"/>
      <c r="K43" s="4"/>
      <c r="L43" s="4"/>
      <c r="M43" s="4"/>
      <c r="N43" s="4"/>
      <c r="O43" s="4"/>
      <c r="P43" s="4"/>
      <c r="Q43" s="4"/>
      <c r="R43" s="4"/>
      <c r="S43" s="4"/>
      <c r="T43" s="4"/>
      <c r="U43" s="4"/>
      <c r="V43" s="4"/>
      <c r="W43" s="2"/>
      <c r="X43" s="2"/>
      <c r="Y43" s="2"/>
      <c r="Z43" s="2"/>
      <c r="AA43" s="1"/>
      <c r="AB43" s="4"/>
      <c r="AC43" s="4"/>
      <c r="AD43" s="4"/>
      <c r="AE43" s="4"/>
      <c r="AF43" s="4"/>
      <c r="AG43" s="5"/>
      <c r="AH43" s="4"/>
      <c r="AI43" s="4"/>
      <c r="AJ43" s="4"/>
      <c r="AK43" s="4"/>
      <c r="AL43" s="4"/>
      <c r="AM43" s="4"/>
      <c r="AN43" s="4"/>
      <c r="AO43" s="4"/>
      <c r="AP43" s="4"/>
      <c r="AQ43" s="4"/>
      <c r="AR43" s="4"/>
      <c r="AS43" s="4"/>
      <c r="AT43" s="4"/>
    </row>
  </sheetData>
  <mergeCells count="20">
    <mergeCell ref="AC34:AT36"/>
    <mergeCell ref="A16:AV16"/>
    <mergeCell ref="AF18:AO18"/>
    <mergeCell ref="AF22:AV22"/>
    <mergeCell ref="AF23:AW23"/>
    <mergeCell ref="AF24:AW24"/>
    <mergeCell ref="AF25:AK25"/>
    <mergeCell ref="AF17:AO17"/>
    <mergeCell ref="AF20:AW20"/>
    <mergeCell ref="M27:AE28"/>
    <mergeCell ref="AF28:AU28"/>
    <mergeCell ref="A1:AV1"/>
    <mergeCell ref="A2:AV2"/>
    <mergeCell ref="A14:AV14"/>
    <mergeCell ref="A15:AV15"/>
    <mergeCell ref="AS10:AV10"/>
    <mergeCell ref="AL9:AS9"/>
    <mergeCell ref="AG7:AV7"/>
    <mergeCell ref="AK11:AV11"/>
    <mergeCell ref="A13:AV13"/>
  </mergeCells>
  <printOptions horizontalCentered="1"/>
  <pageMargins left="0.59055118110236227" right="0.39370078740157483" top="0.78740157480314965" bottom="0.39370078740157483" header="0.31496062992125984" footer="0.31496062992125984"/>
  <pageSetup paperSize="9" scale="8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26"/>
  <sheetViews>
    <sheetView zoomScale="160" workbookViewId="0">
      <selection activeCell="R8" sqref="R8"/>
    </sheetView>
  </sheetViews>
  <sheetFormatPr defaultColWidth="10" defaultRowHeight="15" x14ac:dyDescent="0.25"/>
  <cols>
    <col min="1" max="1" width="2.7109375" style="1544" customWidth="1"/>
    <col min="2" max="2" width="3.5703125" style="1544" customWidth="1"/>
    <col min="3" max="3" width="2.140625" style="1544" customWidth="1"/>
    <col min="4" max="6" width="2.42578125" style="1544" customWidth="1"/>
    <col min="7" max="7" width="2.7109375" style="1544" customWidth="1"/>
    <col min="8" max="8" width="3" style="1544" customWidth="1"/>
    <col min="9" max="10" width="2.7109375" style="1544" customWidth="1"/>
    <col min="11" max="11" width="2.85546875" style="1544" customWidth="1"/>
    <col min="12" max="28" width="2.7109375" style="1544" customWidth="1"/>
    <col min="29" max="34" width="2.5703125" style="1544" customWidth="1"/>
    <col min="35" max="42" width="2.7109375" style="1544" customWidth="1"/>
    <col min="43" max="43" width="2.28515625" style="1544" customWidth="1"/>
    <col min="44" max="54" width="2.7109375" style="1544" customWidth="1"/>
    <col min="55" max="56" width="10" style="1544"/>
  </cols>
  <sheetData>
    <row r="1" spans="1:54" ht="15.75" x14ac:dyDescent="0.25">
      <c r="A1" s="1543" t="s">
        <v>61</v>
      </c>
      <c r="B1" s="1543"/>
      <c r="C1" s="1543"/>
      <c r="D1" s="1543"/>
      <c r="E1" s="1543"/>
      <c r="F1" s="1543"/>
      <c r="G1" s="1543"/>
      <c r="H1" s="1543"/>
      <c r="I1" s="1543"/>
      <c r="J1" s="1543"/>
      <c r="K1" s="1543"/>
      <c r="L1" s="1543"/>
      <c r="M1" s="1543"/>
      <c r="N1" s="1543"/>
      <c r="O1" s="1543"/>
      <c r="P1" s="1543"/>
      <c r="Q1" s="1543"/>
      <c r="R1" s="1543"/>
      <c r="S1" s="1543"/>
      <c r="T1" s="1543"/>
      <c r="U1" s="1543"/>
      <c r="V1" s="1543"/>
      <c r="W1" s="1543"/>
      <c r="X1" s="1543"/>
      <c r="Y1" s="1543"/>
      <c r="Z1" s="1543"/>
      <c r="AA1" s="1543"/>
      <c r="AB1" s="1543"/>
      <c r="AC1" s="1543"/>
      <c r="AD1" s="1543"/>
      <c r="AE1" s="1543"/>
      <c r="AF1" s="1543"/>
      <c r="AG1" s="1543"/>
      <c r="AH1" s="1543"/>
      <c r="AI1" s="1543"/>
      <c r="AJ1" s="1543"/>
      <c r="AK1" s="1543"/>
      <c r="AL1" s="1543"/>
      <c r="AM1" s="1543"/>
      <c r="AN1" s="1543"/>
      <c r="AO1" s="1543"/>
      <c r="AP1" s="1543"/>
      <c r="AQ1" s="1543"/>
      <c r="AR1" s="1543"/>
      <c r="AS1" s="1543"/>
      <c r="AT1" s="1543"/>
      <c r="AU1" s="1543"/>
      <c r="AV1" s="1543"/>
      <c r="AW1" s="1543"/>
      <c r="AX1" s="1543"/>
      <c r="AY1" s="1543"/>
      <c r="AZ1" s="1543"/>
      <c r="BA1" s="1543"/>
      <c r="BB1" s="1543"/>
    </row>
    <row r="2" spans="1:54" ht="25.5" customHeight="1" x14ac:dyDescent="0.25">
      <c r="A2" s="1545" t="s">
        <v>8</v>
      </c>
      <c r="B2" s="1546" t="s">
        <v>49</v>
      </c>
      <c r="C2" s="1547" t="s">
        <v>50</v>
      </c>
      <c r="D2" s="1547"/>
      <c r="E2" s="1547"/>
      <c r="F2" s="1547"/>
      <c r="G2" s="1548" t="s">
        <v>51</v>
      </c>
      <c r="H2" s="1549"/>
      <c r="I2" s="1549"/>
      <c r="J2" s="1550"/>
      <c r="K2" s="1548" t="s">
        <v>52</v>
      </c>
      <c r="L2" s="1549"/>
      <c r="M2" s="1549"/>
      <c r="N2" s="1549"/>
      <c r="O2" s="1550"/>
      <c r="P2" s="1548" t="s">
        <v>53</v>
      </c>
      <c r="Q2" s="1549"/>
      <c r="R2" s="1549"/>
      <c r="S2" s="1550"/>
      <c r="T2" s="1548" t="s">
        <v>54</v>
      </c>
      <c r="U2" s="1549"/>
      <c r="V2" s="1549"/>
      <c r="W2" s="1549"/>
      <c r="X2" s="1550"/>
      <c r="Y2" s="1547" t="s">
        <v>55</v>
      </c>
      <c r="Z2" s="1547"/>
      <c r="AA2" s="1547"/>
      <c r="AB2" s="1547"/>
      <c r="AC2" s="1547" t="s">
        <v>56</v>
      </c>
      <c r="AD2" s="1547"/>
      <c r="AE2" s="1547"/>
      <c r="AF2" s="1547"/>
      <c r="AG2" s="1547" t="s">
        <v>57</v>
      </c>
      <c r="AH2" s="1547"/>
      <c r="AI2" s="1547"/>
      <c r="AJ2" s="1547"/>
      <c r="AK2" s="1547" t="s">
        <v>58</v>
      </c>
      <c r="AL2" s="1547"/>
      <c r="AM2" s="1547"/>
      <c r="AN2" s="1547"/>
      <c r="AO2" s="1547"/>
      <c r="AP2" s="1548" t="s">
        <v>59</v>
      </c>
      <c r="AQ2" s="1549"/>
      <c r="AR2" s="1549"/>
      <c r="AS2" s="1549"/>
      <c r="AT2" s="1548" t="s">
        <v>60</v>
      </c>
      <c r="AU2" s="1549"/>
      <c r="AV2" s="1549"/>
      <c r="AW2" s="1549"/>
      <c r="AX2" s="1550"/>
      <c r="AY2" s="1547" t="s">
        <v>49</v>
      </c>
      <c r="AZ2" s="1547"/>
      <c r="BA2" s="1547"/>
      <c r="BB2" s="1547"/>
    </row>
    <row r="3" spans="1:54" x14ac:dyDescent="0.25">
      <c r="A3" s="1545"/>
      <c r="B3" s="1546"/>
      <c r="C3" s="1551">
        <v>1</v>
      </c>
      <c r="D3" s="1551">
        <v>2</v>
      </c>
      <c r="E3" s="1551">
        <v>3</v>
      </c>
      <c r="F3" s="1551">
        <v>4</v>
      </c>
      <c r="G3" s="1551">
        <v>5</v>
      </c>
      <c r="H3" s="1551">
        <v>6</v>
      </c>
      <c r="I3" s="1551">
        <v>7</v>
      </c>
      <c r="J3" s="1551">
        <v>8</v>
      </c>
      <c r="K3" s="1551">
        <v>9</v>
      </c>
      <c r="L3" s="1551">
        <v>10</v>
      </c>
      <c r="M3" s="1551">
        <v>11</v>
      </c>
      <c r="N3" s="1551">
        <v>12</v>
      </c>
      <c r="O3" s="1551">
        <v>13</v>
      </c>
      <c r="P3" s="1551">
        <v>14</v>
      </c>
      <c r="Q3" s="1551">
        <v>15</v>
      </c>
      <c r="R3" s="1551">
        <v>16</v>
      </c>
      <c r="S3" s="1551">
        <v>17</v>
      </c>
      <c r="T3" s="1551">
        <v>18</v>
      </c>
      <c r="U3" s="1551">
        <v>19</v>
      </c>
      <c r="V3" s="1551">
        <v>20</v>
      </c>
      <c r="W3" s="1551">
        <v>21</v>
      </c>
      <c r="X3" s="1551">
        <v>22</v>
      </c>
      <c r="Y3" s="1551">
        <v>23</v>
      </c>
      <c r="Z3" s="1551">
        <v>24</v>
      </c>
      <c r="AA3" s="1551">
        <v>25</v>
      </c>
      <c r="AB3" s="1551">
        <v>26</v>
      </c>
      <c r="AC3" s="1551">
        <v>27</v>
      </c>
      <c r="AD3" s="1551">
        <v>28</v>
      </c>
      <c r="AE3" s="1551">
        <v>29</v>
      </c>
      <c r="AF3" s="1551">
        <v>30</v>
      </c>
      <c r="AG3" s="1551">
        <v>31</v>
      </c>
      <c r="AH3" s="1551">
        <v>32</v>
      </c>
      <c r="AI3" s="1551">
        <v>33</v>
      </c>
      <c r="AJ3" s="1551">
        <v>34</v>
      </c>
      <c r="AK3" s="1551">
        <v>35</v>
      </c>
      <c r="AL3" s="1551">
        <v>36</v>
      </c>
      <c r="AM3" s="1551">
        <v>37</v>
      </c>
      <c r="AN3" s="1551">
        <v>38</v>
      </c>
      <c r="AO3" s="1551">
        <v>39</v>
      </c>
      <c r="AP3" s="1551">
        <v>40</v>
      </c>
      <c r="AQ3" s="1551">
        <v>41</v>
      </c>
      <c r="AR3" s="1551">
        <v>42</v>
      </c>
      <c r="AS3" s="1551">
        <v>43</v>
      </c>
      <c r="AT3" s="1551">
        <v>44</v>
      </c>
      <c r="AU3" s="1551">
        <v>45</v>
      </c>
      <c r="AV3" s="1551">
        <v>46</v>
      </c>
      <c r="AW3" s="1551">
        <v>47</v>
      </c>
      <c r="AX3" s="1551">
        <v>48</v>
      </c>
      <c r="AY3" s="1551">
        <v>49</v>
      </c>
      <c r="AZ3" s="1551">
        <v>50</v>
      </c>
      <c r="BA3" s="1551">
        <v>51</v>
      </c>
      <c r="BB3" s="1551">
        <v>52</v>
      </c>
    </row>
    <row r="4" spans="1:54" ht="19.5" customHeight="1" x14ac:dyDescent="0.25">
      <c r="A4" s="1552">
        <v>1</v>
      </c>
      <c r="B4" s="1553"/>
      <c r="C4" s="1554"/>
      <c r="D4" s="1553"/>
      <c r="E4" s="1553"/>
      <c r="F4" s="1553"/>
      <c r="G4" s="1553"/>
      <c r="H4" s="1553"/>
      <c r="I4" s="1553"/>
      <c r="J4" s="1553" t="s">
        <v>87</v>
      </c>
      <c r="K4" s="1555" t="s">
        <v>3</v>
      </c>
      <c r="L4" s="1555" t="s">
        <v>3</v>
      </c>
      <c r="M4" s="1553"/>
      <c r="N4" s="1553"/>
      <c r="O4" s="1553" t="s">
        <v>85</v>
      </c>
      <c r="P4" s="1553" t="s">
        <v>86</v>
      </c>
      <c r="Q4" s="1553"/>
      <c r="R4" s="1553"/>
      <c r="S4" s="1555" t="s">
        <v>71</v>
      </c>
      <c r="T4" s="1555" t="s">
        <v>71</v>
      </c>
      <c r="V4" s="1553" t="s">
        <v>86</v>
      </c>
      <c r="W4" s="1553"/>
      <c r="X4" s="1553"/>
      <c r="Y4" s="1553"/>
      <c r="Z4" s="1553"/>
      <c r="AA4" s="1553"/>
      <c r="AB4" s="1553"/>
      <c r="AC4" s="1553"/>
      <c r="AD4" s="1553"/>
      <c r="AE4" s="1553"/>
      <c r="AF4" s="1553"/>
      <c r="AG4" s="1553"/>
      <c r="AH4" s="1553"/>
      <c r="AI4" s="1553"/>
      <c r="AJ4" s="1553"/>
      <c r="AK4" s="1555" t="s">
        <v>3</v>
      </c>
      <c r="AL4" s="1555" t="s">
        <v>3</v>
      </c>
      <c r="AM4" s="1553"/>
      <c r="AN4" s="1553" t="s">
        <v>85</v>
      </c>
      <c r="AO4" s="1553"/>
      <c r="AQ4" s="1553" t="s">
        <v>87</v>
      </c>
      <c r="AR4" s="1553"/>
      <c r="AS4" s="1553"/>
      <c r="AT4" s="1555" t="s">
        <v>71</v>
      </c>
      <c r="AU4" s="1555" t="s">
        <v>71</v>
      </c>
      <c r="AV4" s="1555" t="s">
        <v>71</v>
      </c>
      <c r="AW4" s="1555" t="s">
        <v>71</v>
      </c>
      <c r="AX4" s="1553"/>
      <c r="AY4" s="1553"/>
      <c r="AZ4" s="1553"/>
      <c r="BA4" s="1553"/>
      <c r="BB4" s="1553"/>
    </row>
    <row r="5" spans="1:54" ht="19.5" customHeight="1" x14ac:dyDescent="0.25">
      <c r="A5" s="1552">
        <v>2</v>
      </c>
      <c r="B5" s="1556"/>
      <c r="C5" s="1553"/>
      <c r="D5" s="1553"/>
      <c r="E5" s="1553"/>
      <c r="F5" s="1553"/>
      <c r="G5" s="1555" t="s">
        <v>3</v>
      </c>
      <c r="H5" s="1555" t="s">
        <v>3</v>
      </c>
      <c r="I5" s="1553"/>
      <c r="J5" s="1553"/>
      <c r="K5" s="1553"/>
      <c r="L5" s="1553"/>
      <c r="M5" s="1553"/>
      <c r="N5" s="1553" t="s">
        <v>3</v>
      </c>
      <c r="O5" s="1553"/>
      <c r="P5" s="1553" t="s">
        <v>86</v>
      </c>
      <c r="Q5" s="1553" t="s">
        <v>85</v>
      </c>
      <c r="R5" s="1553" t="s">
        <v>87</v>
      </c>
      <c r="T5" s="1553"/>
      <c r="U5" s="1553" t="s">
        <v>71</v>
      </c>
      <c r="V5" s="1553" t="s">
        <v>71</v>
      </c>
      <c r="W5" s="1553"/>
      <c r="X5" s="1553" t="s">
        <v>86</v>
      </c>
      <c r="Y5" s="1553"/>
      <c r="Z5" s="1553"/>
      <c r="AA5" s="1553"/>
      <c r="AB5" s="1553"/>
      <c r="AC5" s="1553"/>
      <c r="AD5" s="1553"/>
      <c r="AE5" s="1553"/>
      <c r="AF5" s="1553"/>
      <c r="AG5" s="1555" t="s">
        <v>80</v>
      </c>
      <c r="AH5" s="1555" t="s">
        <v>80</v>
      </c>
      <c r="AI5" s="1553"/>
      <c r="AJ5" s="1553"/>
      <c r="AK5" s="1553" t="s">
        <v>85</v>
      </c>
      <c r="AL5" s="1553"/>
      <c r="AM5" s="1555" t="s">
        <v>3</v>
      </c>
      <c r="AN5" s="1553"/>
      <c r="AO5" s="1557"/>
      <c r="AP5" s="1557"/>
      <c r="AQ5" s="1557"/>
      <c r="AR5" s="1553"/>
      <c r="AS5" s="1553"/>
      <c r="AT5" s="1553"/>
      <c r="AV5" s="1553" t="s">
        <v>87</v>
      </c>
      <c r="AW5" s="1558"/>
      <c r="AX5" s="1553"/>
      <c r="AY5" s="1555" t="s">
        <v>71</v>
      </c>
      <c r="AZ5" s="1555" t="s">
        <v>71</v>
      </c>
      <c r="BA5" s="1555" t="s">
        <v>71</v>
      </c>
      <c r="BB5" s="1555" t="s">
        <v>71</v>
      </c>
    </row>
    <row r="6" spans="1:54" ht="19.5" customHeight="1" x14ac:dyDescent="0.25">
      <c r="A6" s="1552">
        <v>3</v>
      </c>
      <c r="B6" s="1556"/>
      <c r="C6" s="1553"/>
      <c r="D6" s="1553"/>
      <c r="F6" s="1553"/>
      <c r="G6" s="1557"/>
      <c r="I6" s="1555" t="s">
        <v>3</v>
      </c>
      <c r="J6" s="1555" t="s">
        <v>3</v>
      </c>
      <c r="K6" s="1553"/>
      <c r="L6" s="1553" t="s">
        <v>87</v>
      </c>
      <c r="M6" s="1553"/>
      <c r="N6" s="1553" t="s">
        <v>85</v>
      </c>
      <c r="O6" s="1553"/>
      <c r="P6" s="1553" t="s">
        <v>86</v>
      </c>
      <c r="Q6" s="1553"/>
      <c r="R6" s="1553"/>
      <c r="S6" s="1555" t="s">
        <v>71</v>
      </c>
      <c r="T6" s="1555" t="s">
        <v>71</v>
      </c>
      <c r="V6" s="1553" t="s">
        <v>86</v>
      </c>
      <c r="W6" s="1553"/>
      <c r="X6" s="1553"/>
      <c r="Y6" s="1553"/>
      <c r="Z6" s="1553"/>
      <c r="AA6" s="1553"/>
      <c r="AB6" s="1553"/>
      <c r="AC6" s="1553"/>
      <c r="AD6" s="1553"/>
      <c r="AE6" s="1553"/>
      <c r="AF6" s="1553"/>
      <c r="AG6" s="1555" t="s">
        <v>195</v>
      </c>
      <c r="AH6" s="1555" t="s">
        <v>195</v>
      </c>
      <c r="AI6" s="1553"/>
      <c r="AJ6" s="1553" t="s">
        <v>85</v>
      </c>
      <c r="AK6" s="1553"/>
      <c r="AL6" s="1553" t="s">
        <v>3</v>
      </c>
      <c r="AM6" s="1553"/>
      <c r="AN6" s="1555" t="s">
        <v>3</v>
      </c>
      <c r="AO6" s="1555" t="s">
        <v>3</v>
      </c>
      <c r="AP6" s="1555" t="s">
        <v>3</v>
      </c>
      <c r="AQ6" s="1555" t="s">
        <v>3</v>
      </c>
      <c r="AR6" s="1553" t="s">
        <v>87</v>
      </c>
      <c r="AS6" s="1553"/>
      <c r="AT6" s="1553" t="s">
        <v>71</v>
      </c>
      <c r="AU6" s="1553" t="s">
        <v>71</v>
      </c>
      <c r="AV6" s="1553" t="s">
        <v>71</v>
      </c>
      <c r="AW6" s="1553" t="s">
        <v>71</v>
      </c>
      <c r="AX6" s="1553"/>
      <c r="AY6" s="1553"/>
      <c r="AZ6" s="1553"/>
      <c r="BA6" s="1553"/>
      <c r="BB6" s="1553"/>
    </row>
    <row r="7" spans="1:54" ht="19.5" customHeight="1" x14ac:dyDescent="0.25">
      <c r="A7" s="1552">
        <v>4</v>
      </c>
      <c r="B7" s="1556"/>
      <c r="C7" s="1553"/>
      <c r="D7" s="1553"/>
      <c r="E7" s="1553"/>
      <c r="F7" s="1553"/>
      <c r="G7" s="1553"/>
      <c r="H7" s="1553"/>
      <c r="I7" s="1553"/>
      <c r="J7" s="1553"/>
      <c r="K7" s="1553"/>
      <c r="L7" s="1553"/>
      <c r="M7" s="1553"/>
      <c r="N7" s="1553"/>
      <c r="O7" s="1553" t="s">
        <v>85</v>
      </c>
      <c r="P7" s="1553" t="s">
        <v>86</v>
      </c>
      <c r="Q7" s="1553" t="s">
        <v>87</v>
      </c>
      <c r="R7" s="1553"/>
      <c r="S7" s="1553"/>
      <c r="T7" s="1553"/>
      <c r="U7" s="1555" t="s">
        <v>71</v>
      </c>
      <c r="V7" s="1555" t="s">
        <v>71</v>
      </c>
      <c r="W7" s="1553"/>
      <c r="X7" s="1555" t="s">
        <v>194</v>
      </c>
      <c r="Y7" s="1555" t="s">
        <v>194</v>
      </c>
      <c r="Z7" s="1555" t="s">
        <v>194</v>
      </c>
      <c r="AA7" s="1555" t="s">
        <v>194</v>
      </c>
      <c r="AB7" s="1553"/>
      <c r="AC7" s="1553"/>
      <c r="AD7" s="1553" t="s">
        <v>86</v>
      </c>
      <c r="AE7" s="1553"/>
      <c r="AF7" s="1553"/>
      <c r="AG7" s="1553"/>
      <c r="AH7" s="1553"/>
      <c r="AI7" s="1553" t="s">
        <v>87</v>
      </c>
      <c r="AJ7" s="1557"/>
      <c r="AK7" s="1553"/>
      <c r="AL7" s="1555" t="s">
        <v>104</v>
      </c>
      <c r="AM7" s="1555" t="s">
        <v>104</v>
      </c>
      <c r="AN7" s="1555" t="s">
        <v>104</v>
      </c>
      <c r="AO7" s="1555" t="s">
        <v>104</v>
      </c>
      <c r="AP7" s="1555" t="s">
        <v>4</v>
      </c>
      <c r="AQ7" s="1555" t="s">
        <v>4</v>
      </c>
      <c r="AR7" s="1553"/>
      <c r="AS7" s="1553"/>
      <c r="AT7" s="1553"/>
      <c r="AU7" s="1553"/>
      <c r="AV7" s="1553"/>
      <c r="AW7" s="1553"/>
      <c r="AX7" s="1553"/>
      <c r="AY7" s="1553"/>
      <c r="AZ7" s="1553"/>
      <c r="BA7" s="1553"/>
      <c r="BB7" s="1553"/>
    </row>
    <row r="8" spans="1:54" ht="18.75" x14ac:dyDescent="0.3">
      <c r="A8" s="1559"/>
      <c r="B8" s="1559"/>
      <c r="C8" s="1559"/>
      <c r="D8" s="1559"/>
      <c r="E8" s="1559"/>
      <c r="F8" s="1559"/>
      <c r="G8" s="1559"/>
      <c r="H8" s="1559"/>
      <c r="I8" s="1559"/>
      <c r="J8" s="1559"/>
      <c r="K8" s="1559"/>
      <c r="L8" s="1559"/>
      <c r="M8" s="1559"/>
      <c r="N8" s="1559"/>
      <c r="O8" s="1559"/>
      <c r="P8" s="1559"/>
      <c r="Q8" s="1559"/>
      <c r="R8" s="1559"/>
      <c r="S8" s="1559"/>
      <c r="T8" s="1559"/>
      <c r="U8" s="1559"/>
      <c r="V8" s="1559"/>
      <c r="W8" s="1559"/>
      <c r="X8" s="1559"/>
      <c r="Y8" s="1559"/>
      <c r="Z8" s="1559"/>
      <c r="AA8" s="1559"/>
      <c r="AB8" s="1559"/>
      <c r="AC8" s="1559"/>
      <c r="AD8" s="1559"/>
      <c r="AE8" s="1559"/>
      <c r="AF8" s="1559"/>
      <c r="AG8" s="1559"/>
      <c r="AH8" s="1559"/>
      <c r="AI8" s="1559"/>
      <c r="AJ8" s="1559"/>
      <c r="AK8" s="1560"/>
      <c r="AL8" s="1560"/>
      <c r="AM8" s="1560"/>
      <c r="AN8" s="1560"/>
      <c r="AO8" s="1560"/>
      <c r="AP8" s="1560"/>
      <c r="AQ8" s="1560"/>
      <c r="AR8" s="1559"/>
      <c r="AS8" s="1559"/>
      <c r="AT8" s="1559"/>
      <c r="AU8" s="1559"/>
      <c r="AV8" s="1559"/>
      <c r="AW8" s="1559"/>
      <c r="AX8" s="1559"/>
      <c r="AY8" s="1559"/>
      <c r="AZ8" s="1559"/>
      <c r="BA8" s="1559"/>
      <c r="BB8" s="1559"/>
    </row>
    <row r="9" spans="1:54" ht="18.75" x14ac:dyDescent="0.3">
      <c r="A9" s="1561" t="s">
        <v>5</v>
      </c>
      <c r="C9" s="1562"/>
      <c r="D9" s="1562"/>
      <c r="E9" s="1562"/>
      <c r="F9" s="1562"/>
      <c r="G9" s="1559"/>
      <c r="H9" s="1563"/>
      <c r="I9" s="1564"/>
      <c r="J9" s="1565"/>
      <c r="K9" s="1565"/>
      <c r="L9" s="1565"/>
      <c r="M9" s="1566" t="s">
        <v>347</v>
      </c>
      <c r="N9" s="1567"/>
      <c r="O9" s="1568"/>
      <c r="P9" s="1568"/>
      <c r="Q9" s="1569"/>
      <c r="R9" s="1569"/>
      <c r="S9" s="1566" t="s">
        <v>80</v>
      </c>
      <c r="T9" s="1567"/>
      <c r="U9" s="1569"/>
      <c r="W9" s="1566" t="s">
        <v>71</v>
      </c>
      <c r="X9" s="1567"/>
      <c r="Y9" s="1565"/>
      <c r="Z9" s="1565"/>
      <c r="AA9" s="1565"/>
      <c r="AB9" s="1570" t="s">
        <v>3</v>
      </c>
      <c r="AC9" s="1570"/>
      <c r="AD9" s="1570"/>
      <c r="AE9" s="1571"/>
      <c r="AF9" s="1570" t="s">
        <v>71</v>
      </c>
      <c r="AG9" s="1570"/>
      <c r="AH9" s="1570"/>
      <c r="AI9" s="1571"/>
      <c r="AJ9" s="1570" t="s">
        <v>195</v>
      </c>
      <c r="AK9" s="1570"/>
      <c r="AL9" s="1569"/>
      <c r="AM9" s="1572"/>
      <c r="AN9" s="1572"/>
      <c r="AO9" s="1572"/>
      <c r="AP9" s="1571"/>
      <c r="AQ9" s="1572"/>
      <c r="AR9" s="1572"/>
      <c r="AS9" s="1573" t="s">
        <v>80</v>
      </c>
      <c r="AT9" s="1573"/>
      <c r="AU9" s="1573"/>
      <c r="AV9" s="1562"/>
      <c r="AW9" s="1573" t="s">
        <v>86</v>
      </c>
      <c r="AX9" s="1573"/>
      <c r="AY9" s="1573"/>
    </row>
    <row r="10" spans="1:54" ht="15" customHeight="1" x14ac:dyDescent="0.3">
      <c r="A10" s="1559"/>
      <c r="B10" s="1574"/>
      <c r="C10" s="1562"/>
      <c r="D10" s="1562"/>
      <c r="E10" s="1575"/>
      <c r="F10" s="1575"/>
      <c r="G10" s="1575"/>
      <c r="H10" s="1576" t="s">
        <v>6</v>
      </c>
      <c r="I10" s="1576"/>
      <c r="J10" s="1576"/>
      <c r="K10" s="1576"/>
      <c r="L10" s="1576"/>
      <c r="M10" s="1576" t="s">
        <v>348</v>
      </c>
      <c r="N10" s="1576"/>
      <c r="O10" s="1576"/>
      <c r="P10" s="1576"/>
      <c r="Q10" s="1576"/>
      <c r="R10" s="1575"/>
      <c r="S10" s="1577" t="s">
        <v>356</v>
      </c>
      <c r="T10" s="1577"/>
      <c r="U10" s="1578"/>
      <c r="V10" s="1575"/>
      <c r="W10" s="1579" t="s">
        <v>350</v>
      </c>
      <c r="X10" s="1580"/>
      <c r="Y10" s="1565"/>
      <c r="Z10" s="1565"/>
      <c r="AA10" s="1565"/>
      <c r="AB10" s="1581" t="s">
        <v>352</v>
      </c>
      <c r="AC10" s="1581"/>
      <c r="AD10" s="1581"/>
      <c r="AE10" s="1581"/>
      <c r="AF10" s="1576" t="s">
        <v>354</v>
      </c>
      <c r="AG10" s="1576"/>
      <c r="AH10" s="1576"/>
      <c r="AI10" s="1576"/>
      <c r="AJ10" s="1582" t="s">
        <v>196</v>
      </c>
      <c r="AK10" s="1582"/>
      <c r="AL10" s="1582"/>
      <c r="AM10" s="1582"/>
      <c r="AN10" s="1582"/>
      <c r="AO10" s="1582"/>
      <c r="AP10" s="1582"/>
      <c r="AQ10" s="1582"/>
      <c r="AR10" s="1582" t="s">
        <v>238</v>
      </c>
      <c r="AS10" s="1582"/>
      <c r="AT10" s="1582"/>
      <c r="AU10" s="1582"/>
      <c r="AV10" s="1582"/>
      <c r="AW10" s="1583" t="s">
        <v>355</v>
      </c>
      <c r="AX10" s="1580"/>
      <c r="AY10" s="1580"/>
      <c r="AZ10" s="1559"/>
      <c r="BA10" s="1559"/>
      <c r="BB10" s="1559"/>
    </row>
    <row r="11" spans="1:54" ht="36.75" customHeight="1" x14ac:dyDescent="0.3">
      <c r="A11" s="1559"/>
      <c r="B11" s="1584"/>
      <c r="C11" s="1572"/>
      <c r="D11" s="1572"/>
      <c r="E11" s="1565"/>
      <c r="F11" s="1565"/>
      <c r="G11" s="1565"/>
      <c r="H11" s="1581" t="s">
        <v>7</v>
      </c>
      <c r="I11" s="1581"/>
      <c r="J11" s="1581"/>
      <c r="K11" s="1581"/>
      <c r="L11" s="1581"/>
      <c r="M11" s="1565" t="s">
        <v>349</v>
      </c>
      <c r="N11" s="1565"/>
      <c r="O11" s="1565"/>
      <c r="P11" s="1565"/>
      <c r="Q11" s="1565"/>
      <c r="R11" s="1565"/>
      <c r="S11" s="1565" t="s">
        <v>357</v>
      </c>
      <c r="T11" s="1565"/>
      <c r="U11" s="1565"/>
      <c r="V11" s="1565"/>
      <c r="W11" s="1565" t="s">
        <v>351</v>
      </c>
      <c r="X11" s="1565"/>
      <c r="Y11" s="1565"/>
      <c r="Z11" s="1565"/>
      <c r="AA11" s="1565"/>
      <c r="AB11" s="1565" t="s">
        <v>353</v>
      </c>
      <c r="AC11" s="1565"/>
      <c r="AD11" s="1565"/>
      <c r="AE11" s="1585"/>
      <c r="AF11" s="1565" t="s">
        <v>351</v>
      </c>
      <c r="AG11" s="1565"/>
      <c r="AH11" s="1565"/>
      <c r="AI11" s="1565"/>
      <c r="AJ11" s="1582"/>
      <c r="AK11" s="1582"/>
      <c r="AL11" s="1582"/>
      <c r="AM11" s="1582"/>
      <c r="AN11" s="1582"/>
      <c r="AO11" s="1582"/>
      <c r="AP11" s="1582"/>
      <c r="AQ11" s="1582"/>
      <c r="AR11" s="1582"/>
      <c r="AS11" s="1582"/>
      <c r="AT11" s="1582"/>
      <c r="AU11" s="1582"/>
      <c r="AV11" s="1582"/>
      <c r="AW11" s="1585"/>
      <c r="AX11" s="1585"/>
      <c r="AY11" s="1585"/>
      <c r="AZ11" s="1585"/>
      <c r="BA11" s="1585"/>
      <c r="BB11" s="1585"/>
    </row>
    <row r="12" spans="1:54" ht="18.75" customHeight="1" x14ac:dyDescent="0.3">
      <c r="A12" s="1559"/>
      <c r="B12" s="1559"/>
      <c r="C12" s="1559"/>
      <c r="D12" s="1559"/>
      <c r="E12" s="1570" t="s">
        <v>104</v>
      </c>
      <c r="F12" s="1570"/>
      <c r="G12" s="1570"/>
      <c r="H12" s="1586" t="s">
        <v>174</v>
      </c>
      <c r="I12" s="1587"/>
      <c r="J12" s="1587"/>
      <c r="K12" s="1587"/>
      <c r="L12" s="1587"/>
      <c r="M12" s="1587"/>
      <c r="N12" s="1587"/>
      <c r="O12" s="1587"/>
      <c r="P12" s="1587"/>
      <c r="Q12" s="1587"/>
      <c r="R12" s="1559"/>
      <c r="S12" s="1588" t="s">
        <v>194</v>
      </c>
      <c r="T12" s="1588"/>
      <c r="U12" s="1577" t="s">
        <v>179</v>
      </c>
      <c r="V12" s="1589"/>
      <c r="W12" s="1589"/>
      <c r="X12" s="1589"/>
      <c r="Y12" s="1589"/>
      <c r="Z12" s="1589"/>
      <c r="AA12" s="1589"/>
      <c r="AB12" s="1590" t="s">
        <v>85</v>
      </c>
      <c r="AC12" s="1591"/>
      <c r="AD12" s="1583" t="s">
        <v>358</v>
      </c>
      <c r="AE12" s="1589"/>
      <c r="AF12" s="1589"/>
      <c r="AG12" s="1589"/>
      <c r="AH12" s="1559"/>
      <c r="AI12" s="1559"/>
      <c r="AJ12" s="1566" t="s">
        <v>87</v>
      </c>
      <c r="AK12" s="1567"/>
      <c r="AL12" s="1583" t="s">
        <v>359</v>
      </c>
      <c r="AM12" s="1583"/>
      <c r="AN12" s="1583"/>
      <c r="AO12" s="1566" t="s">
        <v>87</v>
      </c>
      <c r="AP12" s="1567"/>
      <c r="AQ12" s="1583" t="s">
        <v>359</v>
      </c>
      <c r="AR12" s="1583"/>
      <c r="AS12" s="1583"/>
      <c r="AT12" s="1566" t="s">
        <v>4</v>
      </c>
      <c r="AU12" s="1567"/>
      <c r="AV12" s="1583" t="s">
        <v>64</v>
      </c>
      <c r="AW12" s="1583"/>
      <c r="AX12" s="1583"/>
      <c r="AY12" s="1583"/>
      <c r="AZ12" s="1583"/>
      <c r="BA12" s="1583"/>
      <c r="BB12" s="1559"/>
    </row>
    <row r="13" spans="1:54" ht="18.75" customHeight="1" x14ac:dyDescent="0.25">
      <c r="A13" s="1592" t="s">
        <v>89</v>
      </c>
      <c r="B13" s="1592"/>
      <c r="C13" s="1592"/>
      <c r="D13" s="1592"/>
      <c r="E13" s="1592"/>
      <c r="F13" s="1592"/>
      <c r="G13" s="1592"/>
      <c r="H13" s="1592"/>
      <c r="I13" s="1592"/>
      <c r="J13" s="1592"/>
      <c r="K13" s="1592"/>
      <c r="L13" s="1592"/>
      <c r="M13" s="1592"/>
      <c r="N13" s="1592"/>
      <c r="O13" s="1592"/>
      <c r="P13" s="1592"/>
      <c r="Q13" s="1592"/>
      <c r="R13" s="1592"/>
      <c r="S13" s="1592"/>
      <c r="T13" s="1592"/>
      <c r="U13" s="1592"/>
      <c r="V13" s="1592"/>
      <c r="W13" s="1592"/>
      <c r="X13" s="1592"/>
      <c r="Y13" s="1592"/>
      <c r="Z13" s="1592"/>
      <c r="AA13" s="1592"/>
      <c r="AB13" s="1592"/>
      <c r="AC13" s="1592"/>
      <c r="AD13" s="1592"/>
      <c r="AE13" s="1592"/>
      <c r="AF13" s="1592"/>
      <c r="AG13" s="1592"/>
      <c r="AH13" s="1592"/>
      <c r="AI13" s="1592"/>
      <c r="AJ13" s="1592"/>
      <c r="AK13" s="1592"/>
      <c r="AL13" s="1592"/>
      <c r="AM13" s="1592"/>
      <c r="AO13" s="1592" t="s">
        <v>90</v>
      </c>
      <c r="AP13" s="1592"/>
      <c r="AQ13" s="1592"/>
      <c r="AR13" s="1592"/>
      <c r="AS13" s="1592"/>
      <c r="AT13" s="1592"/>
      <c r="AU13" s="1592"/>
      <c r="AV13" s="1592"/>
      <c r="AW13" s="1592"/>
      <c r="AX13" s="1592"/>
      <c r="AY13" s="1592"/>
      <c r="AZ13" s="1592"/>
      <c r="BA13" s="1592"/>
      <c r="BB13" s="1592"/>
    </row>
    <row r="14" spans="1:54" ht="22.5" customHeight="1" x14ac:dyDescent="0.25">
      <c r="A14" s="1593" t="s">
        <v>8</v>
      </c>
      <c r="B14" s="1593"/>
      <c r="C14" s="1594" t="s">
        <v>9</v>
      </c>
      <c r="D14" s="1594"/>
      <c r="E14" s="1594"/>
      <c r="F14" s="1594"/>
      <c r="G14" s="1595" t="s">
        <v>62</v>
      </c>
      <c r="H14" s="1596"/>
      <c r="I14" s="1596"/>
      <c r="J14" s="1596"/>
      <c r="K14" s="1596"/>
      <c r="L14" s="1596"/>
      <c r="M14" s="1596"/>
      <c r="N14" s="1597"/>
      <c r="O14" s="1594" t="s">
        <v>63</v>
      </c>
      <c r="P14" s="1594"/>
      <c r="Q14" s="1594"/>
      <c r="R14" s="1594"/>
      <c r="S14" s="1594"/>
      <c r="T14" s="1594" t="s">
        <v>10</v>
      </c>
      <c r="U14" s="1594"/>
      <c r="V14" s="1594"/>
      <c r="W14" s="1594" t="s">
        <v>64</v>
      </c>
      <c r="X14" s="1594"/>
      <c r="Y14" s="1594"/>
      <c r="Z14" s="1594" t="s">
        <v>65</v>
      </c>
      <c r="AA14" s="1594"/>
      <c r="AB14" s="1594"/>
      <c r="AC14" s="1594" t="s">
        <v>66</v>
      </c>
      <c r="AD14" s="1594"/>
      <c r="AE14" s="1594"/>
      <c r="AF14" s="1594"/>
      <c r="AG14" s="1598" t="s">
        <v>67</v>
      </c>
      <c r="AH14" s="1598"/>
      <c r="AI14" s="1598"/>
      <c r="AJ14" s="1547" t="s">
        <v>11</v>
      </c>
      <c r="AK14" s="1547"/>
      <c r="AL14" s="1594" t="s">
        <v>12</v>
      </c>
      <c r="AM14" s="1594"/>
      <c r="AO14" s="1595" t="s">
        <v>70</v>
      </c>
      <c r="AP14" s="1596"/>
      <c r="AQ14" s="1596"/>
      <c r="AR14" s="1596"/>
      <c r="AS14" s="1596"/>
      <c r="AT14" s="1596"/>
      <c r="AU14" s="1596"/>
      <c r="AV14" s="1597"/>
      <c r="AW14" s="1593" t="s">
        <v>13</v>
      </c>
      <c r="AX14" s="1593"/>
      <c r="AY14" s="1593"/>
      <c r="AZ14" s="1593" t="s">
        <v>14</v>
      </c>
      <c r="BA14" s="1593"/>
      <c r="BB14" s="1593"/>
    </row>
    <row r="15" spans="1:54" x14ac:dyDescent="0.25">
      <c r="A15" s="1593"/>
      <c r="B15" s="1593"/>
      <c r="C15" s="1594"/>
      <c r="D15" s="1594"/>
      <c r="E15" s="1594"/>
      <c r="F15" s="1594"/>
      <c r="G15" s="1599"/>
      <c r="H15" s="1600"/>
      <c r="I15" s="1600"/>
      <c r="J15" s="1600"/>
      <c r="K15" s="1600"/>
      <c r="L15" s="1600"/>
      <c r="M15" s="1600"/>
      <c r="N15" s="1601"/>
      <c r="O15" s="1594"/>
      <c r="P15" s="1594"/>
      <c r="Q15" s="1594"/>
      <c r="R15" s="1594"/>
      <c r="S15" s="1594"/>
      <c r="T15" s="1594"/>
      <c r="U15" s="1594"/>
      <c r="V15" s="1594"/>
      <c r="W15" s="1594"/>
      <c r="X15" s="1594"/>
      <c r="Y15" s="1594"/>
      <c r="Z15" s="1594"/>
      <c r="AA15" s="1594"/>
      <c r="AB15" s="1594"/>
      <c r="AC15" s="1594"/>
      <c r="AD15" s="1594"/>
      <c r="AE15" s="1594"/>
      <c r="AF15" s="1594"/>
      <c r="AG15" s="1598"/>
      <c r="AH15" s="1598"/>
      <c r="AI15" s="1598"/>
      <c r="AJ15" s="1547"/>
      <c r="AK15" s="1547"/>
      <c r="AL15" s="1594"/>
      <c r="AM15" s="1594"/>
      <c r="AO15" s="1599"/>
      <c r="AP15" s="1600"/>
      <c r="AQ15" s="1600"/>
      <c r="AR15" s="1600"/>
      <c r="AS15" s="1600"/>
      <c r="AT15" s="1600"/>
      <c r="AU15" s="1600"/>
      <c r="AV15" s="1601"/>
      <c r="AW15" s="1593"/>
      <c r="AX15" s="1593"/>
      <c r="AY15" s="1593"/>
      <c r="AZ15" s="1593"/>
      <c r="BA15" s="1593"/>
      <c r="BB15" s="1593"/>
    </row>
    <row r="16" spans="1:54" ht="25.5" customHeight="1" x14ac:dyDescent="0.25">
      <c r="A16" s="1593"/>
      <c r="B16" s="1593"/>
      <c r="C16" s="1594"/>
      <c r="D16" s="1594"/>
      <c r="E16" s="1594"/>
      <c r="F16" s="1594"/>
      <c r="G16" s="1602"/>
      <c r="H16" s="1603"/>
      <c r="I16" s="1603"/>
      <c r="J16" s="1603"/>
      <c r="K16" s="1603"/>
      <c r="L16" s="1603"/>
      <c r="M16" s="1603"/>
      <c r="N16" s="1604"/>
      <c r="O16" s="1594"/>
      <c r="P16" s="1594"/>
      <c r="Q16" s="1594"/>
      <c r="R16" s="1594"/>
      <c r="S16" s="1594"/>
      <c r="T16" s="1594"/>
      <c r="U16" s="1594"/>
      <c r="V16" s="1594"/>
      <c r="W16" s="1594"/>
      <c r="X16" s="1594"/>
      <c r="Y16" s="1594"/>
      <c r="Z16" s="1594"/>
      <c r="AA16" s="1594"/>
      <c r="AB16" s="1594"/>
      <c r="AC16" s="1594"/>
      <c r="AD16" s="1594"/>
      <c r="AE16" s="1594"/>
      <c r="AF16" s="1594"/>
      <c r="AG16" s="1598"/>
      <c r="AH16" s="1598"/>
      <c r="AI16" s="1598"/>
      <c r="AJ16" s="1547"/>
      <c r="AK16" s="1547"/>
      <c r="AL16" s="1594"/>
      <c r="AM16" s="1594"/>
      <c r="AO16" s="1602"/>
      <c r="AP16" s="1603"/>
      <c r="AQ16" s="1603"/>
      <c r="AR16" s="1603"/>
      <c r="AS16" s="1603"/>
      <c r="AT16" s="1603"/>
      <c r="AU16" s="1603"/>
      <c r="AV16" s="1604"/>
      <c r="AW16" s="1593"/>
      <c r="AX16" s="1593"/>
      <c r="AY16" s="1593"/>
      <c r="AZ16" s="1593"/>
      <c r="BA16" s="1593"/>
      <c r="BB16" s="1593"/>
    </row>
    <row r="17" spans="1:54" ht="15.75" customHeight="1" x14ac:dyDescent="0.2">
      <c r="A17" s="1593" t="s">
        <v>44</v>
      </c>
      <c r="B17" s="1593"/>
      <c r="C17" s="1593">
        <v>31</v>
      </c>
      <c r="D17" s="1593"/>
      <c r="E17" s="1593"/>
      <c r="F17" s="1593"/>
      <c r="G17" s="1605">
        <v>2</v>
      </c>
      <c r="H17" s="1606"/>
      <c r="I17" s="1606"/>
      <c r="J17" s="1606"/>
      <c r="K17" s="1606"/>
      <c r="L17" s="1606"/>
      <c r="M17" s="1606"/>
      <c r="N17" s="1607"/>
      <c r="O17" s="1608"/>
      <c r="P17" s="1608"/>
      <c r="Q17" s="1608"/>
      <c r="R17" s="1608"/>
      <c r="S17" s="1608"/>
      <c r="T17" s="1593">
        <v>2</v>
      </c>
      <c r="U17" s="1593"/>
      <c r="V17" s="1593"/>
      <c r="W17" s="1593"/>
      <c r="X17" s="1593"/>
      <c r="Y17" s="1593"/>
      <c r="Z17" s="1593">
        <v>2</v>
      </c>
      <c r="AA17" s="1593"/>
      <c r="AB17" s="1593"/>
      <c r="AC17" s="1593">
        <v>6</v>
      </c>
      <c r="AD17" s="1593"/>
      <c r="AE17" s="1593"/>
      <c r="AF17" s="1593"/>
      <c r="AG17" s="1593">
        <v>2</v>
      </c>
      <c r="AH17" s="1593"/>
      <c r="AI17" s="1593"/>
      <c r="AJ17" s="1593">
        <v>1.3</v>
      </c>
      <c r="AK17" s="1593"/>
      <c r="AL17" s="1593">
        <v>47.3</v>
      </c>
      <c r="AM17" s="1593"/>
      <c r="AO17" s="1609" t="s">
        <v>15</v>
      </c>
      <c r="AP17" s="1609"/>
      <c r="AQ17" s="1609"/>
      <c r="AR17" s="1609"/>
      <c r="AS17" s="1609"/>
      <c r="AT17" s="1609"/>
      <c r="AU17" s="1609"/>
      <c r="AV17" s="1609"/>
      <c r="AW17" s="1610">
        <v>4</v>
      </c>
      <c r="AX17" s="1611"/>
      <c r="AY17" s="1612"/>
      <c r="AZ17" s="1610">
        <v>2</v>
      </c>
      <c r="BA17" s="1611"/>
      <c r="BB17" s="1612"/>
    </row>
    <row r="18" spans="1:54" ht="15.75" customHeight="1" x14ac:dyDescent="0.2">
      <c r="A18" s="1593" t="s">
        <v>45</v>
      </c>
      <c r="B18" s="1593"/>
      <c r="C18" s="1593">
        <v>40</v>
      </c>
      <c r="D18" s="1593"/>
      <c r="E18" s="1593"/>
      <c r="F18" s="1593"/>
      <c r="G18" s="1605">
        <v>2</v>
      </c>
      <c r="H18" s="1606"/>
      <c r="I18" s="1606"/>
      <c r="J18" s="1606"/>
      <c r="K18" s="1606"/>
      <c r="L18" s="1606"/>
      <c r="M18" s="1606"/>
      <c r="N18" s="1607"/>
      <c r="O18" s="1608"/>
      <c r="P18" s="1608"/>
      <c r="Q18" s="1608"/>
      <c r="R18" s="1608"/>
      <c r="S18" s="1608"/>
      <c r="T18" s="1593">
        <v>3</v>
      </c>
      <c r="U18" s="1593"/>
      <c r="V18" s="1593"/>
      <c r="W18" s="1593"/>
      <c r="X18" s="1593"/>
      <c r="Y18" s="1593"/>
      <c r="Z18" s="1593">
        <v>2</v>
      </c>
      <c r="AA18" s="1593"/>
      <c r="AB18" s="1593"/>
      <c r="AC18" s="1593">
        <v>6</v>
      </c>
      <c r="AD18" s="1593"/>
      <c r="AE18" s="1593"/>
      <c r="AF18" s="1593"/>
      <c r="AG18" s="1593">
        <v>2</v>
      </c>
      <c r="AH18" s="1593"/>
      <c r="AI18" s="1593"/>
      <c r="AJ18" s="1593">
        <v>1.3</v>
      </c>
      <c r="AK18" s="1593"/>
      <c r="AL18" s="1593">
        <v>56.3</v>
      </c>
      <c r="AM18" s="1593"/>
      <c r="AO18" s="1613" t="s">
        <v>177</v>
      </c>
      <c r="AP18" s="1614"/>
      <c r="AQ18" s="1614"/>
      <c r="AR18" s="1614"/>
      <c r="AS18" s="1614"/>
      <c r="AT18" s="1614"/>
      <c r="AU18" s="1614"/>
      <c r="AV18" s="1615"/>
      <c r="AW18" s="1616">
        <v>6</v>
      </c>
      <c r="AX18" s="1617"/>
      <c r="AY18" s="1618"/>
      <c r="AZ18" s="1616">
        <v>2</v>
      </c>
      <c r="BA18" s="1617"/>
      <c r="BB18" s="1618"/>
    </row>
    <row r="19" spans="1:54" ht="15.75" customHeight="1" x14ac:dyDescent="0.2">
      <c r="A19" s="1593" t="s">
        <v>46</v>
      </c>
      <c r="B19" s="1593"/>
      <c r="C19" s="1593">
        <v>32</v>
      </c>
      <c r="D19" s="1593"/>
      <c r="E19" s="1593"/>
      <c r="F19" s="1593"/>
      <c r="G19" s="1605">
        <v>2</v>
      </c>
      <c r="H19" s="1606"/>
      <c r="I19" s="1606"/>
      <c r="J19" s="1606"/>
      <c r="K19" s="1606"/>
      <c r="L19" s="1606"/>
      <c r="M19" s="1606"/>
      <c r="N19" s="1607"/>
      <c r="O19" s="1608"/>
      <c r="P19" s="1608"/>
      <c r="Q19" s="1608"/>
      <c r="R19" s="1608"/>
      <c r="S19" s="1608"/>
      <c r="T19" s="1593">
        <v>6</v>
      </c>
      <c r="U19" s="1593"/>
      <c r="V19" s="1593"/>
      <c r="W19" s="1593"/>
      <c r="X19" s="1593"/>
      <c r="Y19" s="1593"/>
      <c r="Z19" s="1593">
        <v>2</v>
      </c>
      <c r="AA19" s="1593"/>
      <c r="AB19" s="1593"/>
      <c r="AC19" s="1593">
        <v>6</v>
      </c>
      <c r="AD19" s="1593"/>
      <c r="AE19" s="1593"/>
      <c r="AF19" s="1593"/>
      <c r="AG19" s="1593">
        <v>2</v>
      </c>
      <c r="AH19" s="1593"/>
      <c r="AI19" s="1593"/>
      <c r="AJ19" s="1593">
        <v>1.3</v>
      </c>
      <c r="AK19" s="1593"/>
      <c r="AL19" s="1593">
        <v>51.3</v>
      </c>
      <c r="AM19" s="1593"/>
      <c r="AO19" s="1619"/>
      <c r="AP19" s="1620"/>
      <c r="AQ19" s="1620"/>
      <c r="AR19" s="1620"/>
      <c r="AS19" s="1620"/>
      <c r="AT19" s="1620"/>
      <c r="AU19" s="1620"/>
      <c r="AV19" s="1621"/>
      <c r="AW19" s="1622"/>
      <c r="AX19" s="1623"/>
      <c r="AY19" s="1624"/>
      <c r="AZ19" s="1622"/>
      <c r="BA19" s="1623"/>
      <c r="BB19" s="1624"/>
    </row>
    <row r="20" spans="1:54" ht="15" customHeight="1" x14ac:dyDescent="0.25">
      <c r="A20" s="1593" t="s">
        <v>30</v>
      </c>
      <c r="B20" s="1593"/>
      <c r="C20" s="1593">
        <v>30</v>
      </c>
      <c r="D20" s="1593"/>
      <c r="E20" s="1593"/>
      <c r="F20" s="1593"/>
      <c r="G20" s="1605">
        <v>4</v>
      </c>
      <c r="H20" s="1606"/>
      <c r="I20" s="1606"/>
      <c r="J20" s="1606"/>
      <c r="K20" s="1606"/>
      <c r="L20" s="1606"/>
      <c r="M20" s="1606"/>
      <c r="N20" s="1607"/>
      <c r="O20" s="1605">
        <v>4</v>
      </c>
      <c r="P20" s="1606"/>
      <c r="Q20" s="1606"/>
      <c r="R20" s="1606"/>
      <c r="S20" s="1607"/>
      <c r="T20" s="1593"/>
      <c r="U20" s="1593"/>
      <c r="V20" s="1593"/>
      <c r="W20" s="1593">
        <v>2</v>
      </c>
      <c r="X20" s="1593"/>
      <c r="Y20" s="1593"/>
      <c r="Z20" s="1593">
        <v>1</v>
      </c>
      <c r="AA20" s="1593"/>
      <c r="AB20" s="1593"/>
      <c r="AC20" s="1593">
        <v>2</v>
      </c>
      <c r="AD20" s="1593"/>
      <c r="AE20" s="1593"/>
      <c r="AF20" s="1593"/>
      <c r="AG20" s="1593">
        <v>2</v>
      </c>
      <c r="AH20" s="1593"/>
      <c r="AI20" s="1593"/>
      <c r="AJ20" s="1593">
        <v>1.3</v>
      </c>
      <c r="AK20" s="1593"/>
      <c r="AL20" s="1593">
        <v>46.3</v>
      </c>
      <c r="AM20" s="1593"/>
      <c r="AO20" s="1613" t="s">
        <v>179</v>
      </c>
      <c r="AP20" s="1614"/>
      <c r="AQ20" s="1614"/>
      <c r="AR20" s="1614"/>
      <c r="AS20" s="1614"/>
      <c r="AT20" s="1614"/>
      <c r="AU20" s="1614"/>
      <c r="AV20" s="1615"/>
      <c r="AW20" s="1616">
        <v>8</v>
      </c>
      <c r="AX20" s="1617"/>
      <c r="AY20" s="1618"/>
      <c r="AZ20" s="1616">
        <v>4</v>
      </c>
      <c r="BA20" s="1617"/>
      <c r="BB20" s="1618"/>
    </row>
    <row r="21" spans="1:54" ht="15" customHeight="1" x14ac:dyDescent="0.25">
      <c r="A21" s="1593" t="s">
        <v>12</v>
      </c>
      <c r="B21" s="1593"/>
      <c r="C21" s="1593">
        <f>SUM(C17:F20)</f>
        <v>133</v>
      </c>
      <c r="D21" s="1593"/>
      <c r="E21" s="1593"/>
      <c r="F21" s="1593"/>
      <c r="G21" s="1605">
        <f t="shared" ref="G21" si="0">SUM(G17:N20)</f>
        <v>10</v>
      </c>
      <c r="H21" s="1606"/>
      <c r="I21" s="1606"/>
      <c r="J21" s="1606"/>
      <c r="K21" s="1606"/>
      <c r="L21" s="1606"/>
      <c r="M21" s="1606"/>
      <c r="N21" s="1607"/>
      <c r="O21" s="1605">
        <v>4</v>
      </c>
      <c r="P21" s="1606"/>
      <c r="Q21" s="1606"/>
      <c r="R21" s="1606"/>
      <c r="S21" s="1607"/>
      <c r="T21" s="1593">
        <f>SUM(T17:V20)</f>
        <v>11</v>
      </c>
      <c r="U21" s="1593"/>
      <c r="V21" s="1593"/>
      <c r="W21" s="1593">
        <f>SUM(W17:Y20)</f>
        <v>2</v>
      </c>
      <c r="X21" s="1593"/>
      <c r="Y21" s="1593"/>
      <c r="Z21" s="1593">
        <f>SUM(Z17:AB20)</f>
        <v>7</v>
      </c>
      <c r="AA21" s="1593"/>
      <c r="AB21" s="1593"/>
      <c r="AC21" s="1593">
        <f>SUM(AC17:AF20)</f>
        <v>20</v>
      </c>
      <c r="AD21" s="1593"/>
      <c r="AE21" s="1593"/>
      <c r="AF21" s="1593"/>
      <c r="AG21" s="1593">
        <f>SUM(AG17:AI20)</f>
        <v>8</v>
      </c>
      <c r="AH21" s="1593"/>
      <c r="AI21" s="1593"/>
      <c r="AJ21" s="1593">
        <f>SUM(AJ17:AK20)</f>
        <v>5.2</v>
      </c>
      <c r="AK21" s="1593"/>
      <c r="AL21" s="1593">
        <f>SUM(AL17:AM20)</f>
        <v>201.2</v>
      </c>
      <c r="AM21" s="1593"/>
      <c r="AO21" s="1619"/>
      <c r="AP21" s="1620"/>
      <c r="AQ21" s="1620"/>
      <c r="AR21" s="1620"/>
      <c r="AS21" s="1620"/>
      <c r="AT21" s="1620"/>
      <c r="AU21" s="1620"/>
      <c r="AV21" s="1621"/>
      <c r="AW21" s="1622"/>
      <c r="AX21" s="1623"/>
      <c r="AY21" s="1624"/>
      <c r="AZ21" s="1622"/>
      <c r="BA21" s="1623"/>
      <c r="BB21" s="1624"/>
    </row>
    <row r="22" spans="1:54" ht="27" customHeight="1" x14ac:dyDescent="0.3">
      <c r="A22" s="1559"/>
      <c r="B22" s="1559"/>
      <c r="C22" s="1625">
        <f>SUM(C21:Y21)</f>
        <v>160</v>
      </c>
      <c r="D22" s="1625"/>
      <c r="E22" s="1625"/>
      <c r="F22" s="1625"/>
      <c r="G22" s="1625"/>
      <c r="H22" s="1625"/>
      <c r="I22" s="1625"/>
      <c r="J22" s="1625"/>
      <c r="K22" s="1625"/>
      <c r="L22" s="1625"/>
      <c r="M22" s="1625"/>
      <c r="N22" s="1625"/>
      <c r="O22" s="1625"/>
      <c r="P22" s="1625"/>
      <c r="Q22" s="1625"/>
      <c r="R22" s="1625"/>
      <c r="S22" s="1625"/>
      <c r="T22" s="1625"/>
      <c r="U22" s="1625"/>
      <c r="V22" s="1625"/>
      <c r="W22" s="1625"/>
      <c r="X22" s="1625"/>
      <c r="Y22" s="1625"/>
      <c r="Z22" s="1559"/>
      <c r="AA22" s="1559"/>
      <c r="AB22" s="1559"/>
      <c r="AC22" s="1559"/>
      <c r="AD22" s="1559"/>
      <c r="AE22" s="1559"/>
      <c r="AF22" s="1559"/>
      <c r="AG22" s="1559"/>
      <c r="AH22" s="1559"/>
      <c r="AI22" s="1559"/>
      <c r="AJ22" s="1559"/>
      <c r="AK22" s="1559"/>
      <c r="AL22" s="1559"/>
      <c r="AM22" s="1559"/>
      <c r="AN22" s="1559"/>
      <c r="AO22" s="1626"/>
      <c r="AP22" s="1627"/>
      <c r="AQ22" s="1627"/>
      <c r="AR22" s="1627"/>
      <c r="AS22" s="1627"/>
      <c r="AT22" s="1627"/>
      <c r="AU22" s="1627"/>
      <c r="AV22" s="1628"/>
      <c r="AW22" s="1605"/>
      <c r="AX22" s="1606"/>
      <c r="AY22" s="1607"/>
      <c r="AZ22" s="1605"/>
      <c r="BA22" s="1606"/>
      <c r="BB22" s="1607"/>
    </row>
    <row r="23" spans="1:54" ht="18.75" x14ac:dyDescent="0.3">
      <c r="A23" s="1559"/>
      <c r="B23" s="1543" t="s">
        <v>68</v>
      </c>
      <c r="C23" s="1543"/>
      <c r="D23" s="1543"/>
      <c r="E23" s="1543"/>
      <c r="F23" s="1543"/>
      <c r="G23" s="1543"/>
      <c r="H23" s="1543"/>
      <c r="I23" s="1543"/>
      <c r="J23" s="1543"/>
      <c r="K23" s="1543"/>
      <c r="L23" s="1543"/>
      <c r="M23" s="1543"/>
      <c r="N23" s="1543"/>
      <c r="O23" s="1543"/>
      <c r="P23" s="1543"/>
      <c r="Q23" s="1543"/>
      <c r="R23" s="1543"/>
      <c r="S23" s="1543"/>
      <c r="T23" s="1543"/>
      <c r="U23" s="1543"/>
      <c r="V23" s="1543"/>
      <c r="W23" s="1543"/>
      <c r="X23" s="1543"/>
      <c r="Y23" s="1543"/>
      <c r="Z23" s="1543"/>
      <c r="AA23" s="1543"/>
      <c r="AB23" s="1543"/>
      <c r="AC23" s="1543"/>
      <c r="AD23" s="1543"/>
      <c r="AE23" s="1543"/>
      <c r="AF23" s="1543"/>
      <c r="AG23" s="1543"/>
      <c r="AH23" s="1543"/>
      <c r="AI23" s="1543"/>
      <c r="AJ23" s="1543"/>
      <c r="AK23" s="1543"/>
      <c r="AL23" s="1543"/>
      <c r="AM23" s="1543"/>
      <c r="AN23" s="1543"/>
      <c r="AO23" s="1543"/>
      <c r="AP23" s="1543"/>
      <c r="AQ23" s="1543"/>
      <c r="AR23" s="1543"/>
      <c r="AS23" s="1543"/>
      <c r="AT23" s="1543"/>
      <c r="AU23" s="1543"/>
      <c r="AV23" s="1543"/>
      <c r="AW23" s="1543"/>
      <c r="AX23" s="1543"/>
      <c r="AY23" s="1543"/>
      <c r="AZ23" s="1543"/>
      <c r="BA23" s="1543"/>
      <c r="BB23" s="1559"/>
    </row>
    <row r="24" spans="1:54" ht="18.75" customHeight="1" x14ac:dyDescent="0.3">
      <c r="A24" s="1559"/>
      <c r="B24" s="1629" t="s">
        <v>69</v>
      </c>
      <c r="C24" s="1630"/>
      <c r="D24" s="1630"/>
      <c r="E24" s="1630"/>
      <c r="F24" s="1630"/>
      <c r="G24" s="1630"/>
      <c r="H24" s="1630"/>
      <c r="I24" s="1630"/>
      <c r="J24" s="1630"/>
      <c r="K24" s="1630"/>
      <c r="L24" s="1630"/>
      <c r="M24" s="1630"/>
      <c r="N24" s="1630"/>
      <c r="O24" s="1630"/>
      <c r="P24" s="1630"/>
      <c r="Q24" s="1630"/>
      <c r="R24" s="1630"/>
      <c r="S24" s="1630"/>
      <c r="T24" s="1630"/>
      <c r="U24" s="1630"/>
      <c r="V24" s="1630"/>
      <c r="W24" s="1630"/>
      <c r="X24" s="1630"/>
      <c r="Y24" s="1630"/>
      <c r="Z24" s="1630"/>
      <c r="AA24" s="1630"/>
      <c r="AB24" s="1630"/>
      <c r="AC24" s="1630"/>
      <c r="AD24" s="1630"/>
      <c r="AE24" s="1630"/>
      <c r="AF24" s="1630"/>
      <c r="AG24" s="1630"/>
      <c r="AH24" s="1630"/>
      <c r="AI24" s="1630"/>
      <c r="AJ24" s="1630"/>
      <c r="AK24" s="1630"/>
      <c r="AL24" s="1631"/>
      <c r="AM24" s="1598" t="s">
        <v>13</v>
      </c>
      <c r="AN24" s="1598"/>
      <c r="AO24" s="1598"/>
      <c r="AP24" s="1598"/>
      <c r="AQ24" s="1598"/>
      <c r="AR24" s="1598"/>
      <c r="AS24" s="1598"/>
      <c r="AT24" s="1598"/>
      <c r="AU24" s="1598"/>
      <c r="AV24" s="1598"/>
      <c r="AW24" s="1598"/>
      <c r="AX24" s="1598"/>
      <c r="AY24" s="1598"/>
      <c r="AZ24" s="1598"/>
      <c r="BA24" s="1598"/>
      <c r="BB24" s="1559"/>
    </row>
    <row r="25" spans="1:54" ht="18.75" customHeight="1" x14ac:dyDescent="0.3">
      <c r="A25" s="1559"/>
      <c r="B25" s="1632" t="s">
        <v>239</v>
      </c>
      <c r="C25" s="1633"/>
      <c r="D25" s="1633"/>
      <c r="E25" s="1633"/>
      <c r="F25" s="1633"/>
      <c r="G25" s="1633"/>
      <c r="H25" s="1633"/>
      <c r="I25" s="1633"/>
      <c r="J25" s="1633"/>
      <c r="K25" s="1633"/>
      <c r="L25" s="1633"/>
      <c r="M25" s="1633"/>
      <c r="N25" s="1633"/>
      <c r="O25" s="1633"/>
      <c r="P25" s="1633"/>
      <c r="Q25" s="1633"/>
      <c r="R25" s="1633"/>
      <c r="S25" s="1633"/>
      <c r="T25" s="1633"/>
      <c r="U25" s="1633"/>
      <c r="V25" s="1633"/>
      <c r="W25" s="1633"/>
      <c r="X25" s="1633"/>
      <c r="Y25" s="1633"/>
      <c r="Z25" s="1633"/>
      <c r="AA25" s="1633"/>
      <c r="AB25" s="1633"/>
      <c r="AC25" s="1633"/>
      <c r="AD25" s="1633"/>
      <c r="AE25" s="1633"/>
      <c r="AF25" s="1633"/>
      <c r="AG25" s="1633"/>
      <c r="AH25" s="1633"/>
      <c r="AI25" s="1633"/>
      <c r="AJ25" s="1633"/>
      <c r="AK25" s="1633"/>
      <c r="AL25" s="1634"/>
      <c r="AM25" s="1594">
        <v>8</v>
      </c>
      <c r="AN25" s="1594"/>
      <c r="AO25" s="1594"/>
      <c r="AP25" s="1594"/>
      <c r="AQ25" s="1594"/>
      <c r="AR25" s="1594"/>
      <c r="AS25" s="1594"/>
      <c r="AT25" s="1594"/>
      <c r="AU25" s="1594"/>
      <c r="AV25" s="1594"/>
      <c r="AW25" s="1594"/>
      <c r="AX25" s="1594"/>
      <c r="AY25" s="1594"/>
      <c r="AZ25" s="1594"/>
      <c r="BA25" s="1594"/>
      <c r="BB25" s="1559"/>
    </row>
    <row r="26" spans="1:54" ht="15" customHeight="1" x14ac:dyDescent="0.25">
      <c r="B26" s="1632" t="s">
        <v>360</v>
      </c>
      <c r="C26" s="1633"/>
      <c r="D26" s="1633"/>
      <c r="E26" s="1633"/>
      <c r="F26" s="1633"/>
      <c r="G26" s="1633"/>
      <c r="H26" s="1633"/>
      <c r="I26" s="1633"/>
      <c r="J26" s="1633"/>
      <c r="K26" s="1633"/>
      <c r="L26" s="1633"/>
      <c r="M26" s="1633"/>
      <c r="N26" s="1633"/>
      <c r="O26" s="1633"/>
      <c r="P26" s="1633"/>
      <c r="Q26" s="1633"/>
      <c r="R26" s="1633"/>
      <c r="S26" s="1633"/>
      <c r="T26" s="1633"/>
      <c r="U26" s="1633"/>
      <c r="V26" s="1633"/>
      <c r="W26" s="1633"/>
      <c r="X26" s="1633"/>
      <c r="Y26" s="1633"/>
      <c r="Z26" s="1633"/>
      <c r="AA26" s="1633"/>
      <c r="AB26" s="1633"/>
      <c r="AC26" s="1633"/>
      <c r="AD26" s="1633"/>
      <c r="AE26" s="1633"/>
      <c r="AF26" s="1633"/>
      <c r="AG26" s="1633"/>
      <c r="AH26" s="1633"/>
      <c r="AI26" s="1633"/>
      <c r="AJ26" s="1633"/>
      <c r="AK26" s="1633"/>
      <c r="AL26" s="1634"/>
      <c r="AM26" s="1594">
        <v>8</v>
      </c>
      <c r="AN26" s="1594"/>
      <c r="AO26" s="1594"/>
      <c r="AP26" s="1594"/>
      <c r="AQ26" s="1594"/>
      <c r="AR26" s="1594"/>
      <c r="AS26" s="1594"/>
      <c r="AT26" s="1594"/>
      <c r="AU26" s="1594"/>
      <c r="AV26" s="1594"/>
      <c r="AW26" s="1594"/>
      <c r="AX26" s="1594"/>
      <c r="AY26" s="1594"/>
      <c r="AZ26" s="1594"/>
      <c r="BA26" s="1594"/>
    </row>
  </sheetData>
  <mergeCells count="126">
    <mergeCell ref="AL21:AM21"/>
    <mergeCell ref="AO12:AP12"/>
    <mergeCell ref="AT12:AU12"/>
    <mergeCell ref="B24:AL24"/>
    <mergeCell ref="B25:AL25"/>
    <mergeCell ref="B26:AL26"/>
    <mergeCell ref="G20:N20"/>
    <mergeCell ref="AJ10:AQ11"/>
    <mergeCell ref="G14:N16"/>
    <mergeCell ref="G17:N17"/>
    <mergeCell ref="G18:N18"/>
    <mergeCell ref="Z17:AB17"/>
    <mergeCell ref="AM26:BA26"/>
    <mergeCell ref="AR10:AV11"/>
    <mergeCell ref="W14:Y16"/>
    <mergeCell ref="AW22:AY22"/>
    <mergeCell ref="AO22:AV22"/>
    <mergeCell ref="W19:Y19"/>
    <mergeCell ref="W20:Y20"/>
    <mergeCell ref="AW20:AY21"/>
    <mergeCell ref="AO14:AV16"/>
    <mergeCell ref="A21:B21"/>
    <mergeCell ref="AL20:AM20"/>
    <mergeCell ref="AG21:AI21"/>
    <mergeCell ref="A20:B20"/>
    <mergeCell ref="A18:B18"/>
    <mergeCell ref="AG18:AI18"/>
    <mergeCell ref="AG19:AI19"/>
    <mergeCell ref="AJ19:AK19"/>
    <mergeCell ref="T18:V18"/>
    <mergeCell ref="A19:B19"/>
    <mergeCell ref="W18:Y18"/>
    <mergeCell ref="G21:N21"/>
    <mergeCell ref="Z18:AB18"/>
    <mergeCell ref="C18:F18"/>
    <mergeCell ref="AJ21:AK21"/>
    <mergeCell ref="T20:V20"/>
    <mergeCell ref="AJ20:AK20"/>
    <mergeCell ref="AC21:AF21"/>
    <mergeCell ref="C21:F21"/>
    <mergeCell ref="AC20:AF20"/>
    <mergeCell ref="AC19:AF19"/>
    <mergeCell ref="C19:F19"/>
    <mergeCell ref="C20:F20"/>
    <mergeCell ref="AG20:AI20"/>
    <mergeCell ref="G19:N19"/>
    <mergeCell ref="AY2:BB2"/>
    <mergeCell ref="AT2:AX2"/>
    <mergeCell ref="A13:AM13"/>
    <mergeCell ref="T2:X2"/>
    <mergeCell ref="Y2:AB2"/>
    <mergeCell ref="AC2:AF2"/>
    <mergeCell ref="AG2:AJ2"/>
    <mergeCell ref="AK2:AO2"/>
    <mergeCell ref="AP2:AS2"/>
    <mergeCell ref="A2:A3"/>
    <mergeCell ref="H12:Q12"/>
    <mergeCell ref="AJ9:AK9"/>
    <mergeCell ref="H11:L11"/>
    <mergeCell ref="H9:I9"/>
    <mergeCell ref="M9:N9"/>
    <mergeCell ref="AW9:AY9"/>
    <mergeCell ref="AB12:AC12"/>
    <mergeCell ref="AJ12:AK12"/>
    <mergeCell ref="G2:J2"/>
    <mergeCell ref="S12:T12"/>
    <mergeCell ref="C2:F2"/>
    <mergeCell ref="P2:S2"/>
    <mergeCell ref="T14:V16"/>
    <mergeCell ref="C14:F16"/>
    <mergeCell ref="AC18:AF18"/>
    <mergeCell ref="E12:G12"/>
    <mergeCell ref="C17:F17"/>
    <mergeCell ref="O17:S17"/>
    <mergeCell ref="T17:V17"/>
    <mergeCell ref="AC14:AF16"/>
    <mergeCell ref="Z14:AB16"/>
    <mergeCell ref="O14:S16"/>
    <mergeCell ref="A1:BB1"/>
    <mergeCell ref="O18:S18"/>
    <mergeCell ref="AM24:BA24"/>
    <mergeCell ref="AL19:AM19"/>
    <mergeCell ref="Z20:AB20"/>
    <mergeCell ref="Z19:AB19"/>
    <mergeCell ref="B23:BA23"/>
    <mergeCell ref="A17:B17"/>
    <mergeCell ref="T21:V21"/>
    <mergeCell ref="AJ18:AK18"/>
    <mergeCell ref="W21:Y21"/>
    <mergeCell ref="B2:B3"/>
    <mergeCell ref="A14:B16"/>
    <mergeCell ref="AL17:AM17"/>
    <mergeCell ref="O20:S20"/>
    <mergeCell ref="Z21:AB21"/>
    <mergeCell ref="O19:S19"/>
    <mergeCell ref="AJ14:AK16"/>
    <mergeCell ref="AB9:AD9"/>
    <mergeCell ref="AB10:AE10"/>
    <mergeCell ref="W9:X9"/>
    <mergeCell ref="AF9:AH9"/>
    <mergeCell ref="AG17:AI17"/>
    <mergeCell ref="K2:O2"/>
    <mergeCell ref="AM25:BA25"/>
    <mergeCell ref="T19:V19"/>
    <mergeCell ref="O21:S21"/>
    <mergeCell ref="AL18:AM18"/>
    <mergeCell ref="AW18:AY19"/>
    <mergeCell ref="AO20:AV21"/>
    <mergeCell ref="AS9:AU9"/>
    <mergeCell ref="AZ17:BB17"/>
    <mergeCell ref="AW17:AY17"/>
    <mergeCell ref="AW14:AY16"/>
    <mergeCell ref="AZ14:BB16"/>
    <mergeCell ref="AZ22:BB22"/>
    <mergeCell ref="AZ18:BB19"/>
    <mergeCell ref="S9:T9"/>
    <mergeCell ref="AZ20:BB21"/>
    <mergeCell ref="W17:Y17"/>
    <mergeCell ref="C22:Y22"/>
    <mergeCell ref="AO17:AV17"/>
    <mergeCell ref="AC17:AF17"/>
    <mergeCell ref="AJ17:AK17"/>
    <mergeCell ref="AO13:BB13"/>
    <mergeCell ref="AG14:AI16"/>
    <mergeCell ref="AL14:AM16"/>
    <mergeCell ref="AO18:AV19"/>
  </mergeCells>
  <printOptions horizontalCentered="1"/>
  <pageMargins left="0.59055118110236227" right="0.39370078740157483" top="0.78740157480314965" bottom="0.39370078740157483" header="0.31496062992125984" footer="0.31496062992125984"/>
  <pageSetup paperSize="9" scale="94"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R300"/>
  <sheetViews>
    <sheetView showZeros="0" view="pageBreakPreview" topLeftCell="A2" zoomScaleNormal="115" zoomScaleSheetLayoutView="100" workbookViewId="0">
      <pane ySplit="9" topLeftCell="A287" activePane="bottomLeft" state="frozen"/>
      <selection activeCell="A2" sqref="A2"/>
      <selection pane="bottomLeft" activeCell="U214" sqref="U214"/>
    </sheetView>
  </sheetViews>
  <sheetFormatPr defaultColWidth="10" defaultRowHeight="15" x14ac:dyDescent="0.25"/>
  <cols>
    <col min="1" max="1" width="5.28515625" customWidth="1"/>
    <col min="2" max="2" width="9.28515625" customWidth="1"/>
    <col min="3" max="3" width="47.85546875" customWidth="1"/>
    <col min="4" max="11" width="1.7109375" customWidth="1"/>
    <col min="12" max="12" width="4.7109375" customWidth="1"/>
    <col min="13" max="13" width="7.85546875" style="103" customWidth="1"/>
    <col min="14" max="14" width="8.5703125" style="103" customWidth="1"/>
    <col min="15" max="15" width="10.7109375" style="103" customWidth="1"/>
    <col min="16" max="16" width="7" customWidth="1"/>
    <col min="17" max="17" width="8" customWidth="1"/>
    <col min="18" max="18" width="7.5703125" customWidth="1"/>
    <col min="19" max="19" width="6.140625" customWidth="1"/>
    <col min="20" max="20" width="7.28515625" style="103" customWidth="1"/>
    <col min="21" max="22" width="5" customWidth="1"/>
    <col min="23" max="23" width="5.28515625" customWidth="1"/>
    <col min="24" max="24" width="5.7109375" customWidth="1"/>
    <col min="25" max="25" width="5.85546875" customWidth="1"/>
    <col min="26" max="26" width="6" customWidth="1"/>
    <col min="27" max="27" width="6.140625" customWidth="1"/>
    <col min="28" max="28" width="7.85546875" customWidth="1"/>
    <col min="29" max="35" width="5" style="103" customWidth="1"/>
    <col min="36" max="36" width="8.140625" style="103" customWidth="1"/>
  </cols>
  <sheetData>
    <row r="1" spans="1:43" ht="15.75" x14ac:dyDescent="0.25">
      <c r="A1" s="1212" t="s">
        <v>16</v>
      </c>
      <c r="B1" s="1212"/>
      <c r="C1" s="1212"/>
      <c r="D1" s="1212"/>
      <c r="E1" s="1212"/>
      <c r="F1" s="1212"/>
      <c r="G1" s="1212"/>
      <c r="H1" s="1212"/>
      <c r="I1" s="1212"/>
      <c r="J1" s="1212"/>
      <c r="K1" s="1212"/>
      <c r="L1" s="1212"/>
      <c r="M1" s="1212"/>
      <c r="N1" s="1212"/>
      <c r="O1" s="1212"/>
      <c r="P1" s="1212"/>
      <c r="Q1" s="1212"/>
      <c r="R1" s="1212"/>
      <c r="S1" s="1212"/>
      <c r="T1" s="1212"/>
      <c r="U1" s="1212"/>
      <c r="V1" s="1212"/>
      <c r="W1" s="1212"/>
      <c r="X1" s="1212"/>
      <c r="Y1" s="1212"/>
      <c r="Z1" s="1212"/>
      <c r="AA1" s="1212"/>
      <c r="AB1" s="1212"/>
      <c r="AC1" s="1212"/>
      <c r="AD1" s="1212"/>
      <c r="AE1" s="1212"/>
      <c r="AF1" s="1212"/>
      <c r="AG1" s="1212"/>
    </row>
    <row r="2" spans="1:43" ht="16.5" thickBot="1" x14ac:dyDescent="0.3">
      <c r="A2" s="1273" t="s">
        <v>361</v>
      </c>
      <c r="B2" s="1273"/>
      <c r="C2" s="1273"/>
      <c r="D2" s="1273"/>
      <c r="E2" s="1273"/>
      <c r="F2" s="1273"/>
      <c r="G2" s="1273"/>
      <c r="H2" s="1273"/>
      <c r="I2" s="1273"/>
      <c r="J2" s="1273"/>
      <c r="K2" s="1273"/>
      <c r="L2" s="1273"/>
      <c r="M2" s="1273"/>
      <c r="N2" s="1273"/>
      <c r="O2" s="1273"/>
      <c r="P2" s="1273"/>
      <c r="Q2" s="1273"/>
      <c r="R2" s="1273"/>
      <c r="S2" s="1273"/>
      <c r="T2" s="1273"/>
      <c r="U2" s="1273"/>
      <c r="V2" s="1273"/>
      <c r="W2" s="1273"/>
      <c r="X2" s="1273"/>
      <c r="Y2" s="1273"/>
      <c r="Z2" s="1273"/>
      <c r="AA2" s="1273"/>
      <c r="AB2" s="1273"/>
      <c r="AC2" s="1273"/>
      <c r="AD2" s="1273"/>
      <c r="AE2" s="1273"/>
      <c r="AF2" s="1273"/>
      <c r="AG2" s="1273"/>
      <c r="AH2" s="1273"/>
      <c r="AI2" s="1273"/>
    </row>
    <row r="3" spans="1:43" ht="15" customHeight="1" x14ac:dyDescent="0.25">
      <c r="A3" s="1222" t="s">
        <v>17</v>
      </c>
      <c r="B3" s="1231" t="s">
        <v>233</v>
      </c>
      <c r="C3" s="1249" t="s">
        <v>326</v>
      </c>
      <c r="D3" s="1234" t="s">
        <v>18</v>
      </c>
      <c r="E3" s="1235"/>
      <c r="F3" s="1235"/>
      <c r="G3" s="1235"/>
      <c r="H3" s="1235"/>
      <c r="I3" s="1235"/>
      <c r="J3" s="1235"/>
      <c r="K3" s="1235"/>
      <c r="L3" s="1235"/>
      <c r="M3" s="1277" t="s">
        <v>19</v>
      </c>
      <c r="N3" s="1359" t="s">
        <v>27</v>
      </c>
      <c r="O3" s="1362" t="s">
        <v>20</v>
      </c>
      <c r="P3" s="1363"/>
      <c r="Q3" s="1363"/>
      <c r="R3" s="1363"/>
      <c r="S3" s="1364"/>
      <c r="T3" s="1279" t="s">
        <v>21</v>
      </c>
      <c r="U3" s="1234" t="s">
        <v>22</v>
      </c>
      <c r="V3" s="1235"/>
      <c r="W3" s="1235"/>
      <c r="X3" s="1235"/>
      <c r="Y3" s="1235"/>
      <c r="Z3" s="1235"/>
      <c r="AA3" s="1235"/>
      <c r="AB3" s="1256"/>
      <c r="AC3" s="1258" t="s">
        <v>23</v>
      </c>
      <c r="AD3" s="1258"/>
      <c r="AE3" s="1258"/>
      <c r="AF3" s="1258"/>
      <c r="AG3" s="1258"/>
      <c r="AH3" s="1258"/>
      <c r="AI3" s="1258"/>
      <c r="AJ3" s="1259"/>
    </row>
    <row r="4" spans="1:43" ht="21.75" customHeight="1" x14ac:dyDescent="0.25">
      <c r="A4" s="1223"/>
      <c r="B4" s="1232"/>
      <c r="C4" s="1250"/>
      <c r="D4" s="1236"/>
      <c r="E4" s="1237"/>
      <c r="F4" s="1237"/>
      <c r="G4" s="1237"/>
      <c r="H4" s="1237"/>
      <c r="I4" s="1237"/>
      <c r="J4" s="1237"/>
      <c r="K4" s="1237"/>
      <c r="L4" s="1237"/>
      <c r="M4" s="1278"/>
      <c r="N4" s="1360"/>
      <c r="O4" s="1275" t="s">
        <v>24</v>
      </c>
      <c r="P4" s="1226"/>
      <c r="Q4" s="1226"/>
      <c r="R4" s="1226"/>
      <c r="S4" s="1276"/>
      <c r="T4" s="1280"/>
      <c r="U4" s="1236"/>
      <c r="V4" s="1237"/>
      <c r="W4" s="1237"/>
      <c r="X4" s="1237"/>
      <c r="Y4" s="1237"/>
      <c r="Z4" s="1237"/>
      <c r="AA4" s="1237"/>
      <c r="AB4" s="1257"/>
      <c r="AC4" s="1260"/>
      <c r="AD4" s="1260"/>
      <c r="AE4" s="1260"/>
      <c r="AF4" s="1260"/>
      <c r="AG4" s="1260"/>
      <c r="AH4" s="1260"/>
      <c r="AI4" s="1260"/>
      <c r="AJ4" s="1261"/>
    </row>
    <row r="5" spans="1:43" ht="15" customHeight="1" x14ac:dyDescent="0.25">
      <c r="A5" s="1223"/>
      <c r="B5" s="1232"/>
      <c r="C5" s="1250"/>
      <c r="D5" s="1269" t="s">
        <v>25</v>
      </c>
      <c r="E5" s="1263"/>
      <c r="F5" s="1263"/>
      <c r="G5" s="1264"/>
      <c r="H5" s="1219" t="s">
        <v>235</v>
      </c>
      <c r="I5" s="1263"/>
      <c r="J5" s="1263"/>
      <c r="K5" s="1264"/>
      <c r="L5" s="1219" t="s">
        <v>26</v>
      </c>
      <c r="M5" s="1278"/>
      <c r="N5" s="1360"/>
      <c r="O5" s="1293" t="s">
        <v>28</v>
      </c>
      <c r="P5" s="1216" t="s">
        <v>29</v>
      </c>
      <c r="Q5" s="1217"/>
      <c r="R5" s="1217"/>
      <c r="S5" s="1218"/>
      <c r="T5" s="1280"/>
      <c r="U5" s="1281" t="s">
        <v>44</v>
      </c>
      <c r="V5" s="1218"/>
      <c r="W5" s="1216" t="s">
        <v>45</v>
      </c>
      <c r="X5" s="1218"/>
      <c r="Y5" s="1216" t="s">
        <v>46</v>
      </c>
      <c r="Z5" s="1218"/>
      <c r="AA5" s="1216" t="s">
        <v>30</v>
      </c>
      <c r="AB5" s="1230"/>
      <c r="AC5" s="1289" t="s">
        <v>44</v>
      </c>
      <c r="AD5" s="1288"/>
      <c r="AE5" s="1288" t="s">
        <v>45</v>
      </c>
      <c r="AF5" s="1288"/>
      <c r="AG5" s="1288" t="s">
        <v>46</v>
      </c>
      <c r="AH5" s="1288"/>
      <c r="AI5" s="1288" t="s">
        <v>30</v>
      </c>
      <c r="AJ5" s="1297"/>
    </row>
    <row r="6" spans="1:43" ht="15" customHeight="1" x14ac:dyDescent="0.25">
      <c r="A6" s="1223"/>
      <c r="B6" s="1232"/>
      <c r="C6" s="1250"/>
      <c r="D6" s="1270"/>
      <c r="E6" s="1265"/>
      <c r="F6" s="1265"/>
      <c r="G6" s="1266"/>
      <c r="H6" s="1220"/>
      <c r="I6" s="1265"/>
      <c r="J6" s="1265"/>
      <c r="K6" s="1266"/>
      <c r="L6" s="1220"/>
      <c r="M6" s="1278"/>
      <c r="N6" s="1360"/>
      <c r="O6" s="1294"/>
      <c r="P6" s="1213" t="s">
        <v>31</v>
      </c>
      <c r="Q6" s="1213" t="s">
        <v>236</v>
      </c>
      <c r="R6" s="1213" t="s">
        <v>32</v>
      </c>
      <c r="S6" s="1213" t="s">
        <v>181</v>
      </c>
      <c r="T6" s="1280"/>
      <c r="U6" s="1225" t="s">
        <v>33</v>
      </c>
      <c r="V6" s="1226"/>
      <c r="W6" s="1226"/>
      <c r="X6" s="1226"/>
      <c r="Y6" s="1226"/>
      <c r="Z6" s="1226"/>
      <c r="AA6" s="1226"/>
      <c r="AB6" s="1227"/>
      <c r="AC6" s="1296" t="s">
        <v>33</v>
      </c>
      <c r="AD6" s="1175"/>
      <c r="AE6" s="1175"/>
      <c r="AF6" s="1175"/>
      <c r="AG6" s="1175"/>
      <c r="AH6" s="1175"/>
      <c r="AI6" s="1175"/>
      <c r="AJ6" s="1184"/>
    </row>
    <row r="7" spans="1:43" ht="15.75" x14ac:dyDescent="0.25">
      <c r="A7" s="1223"/>
      <c r="B7" s="1232"/>
      <c r="C7" s="1250"/>
      <c r="D7" s="1270"/>
      <c r="E7" s="1265"/>
      <c r="F7" s="1265"/>
      <c r="G7" s="1266"/>
      <c r="H7" s="1220"/>
      <c r="I7" s="1265"/>
      <c r="J7" s="1265"/>
      <c r="K7" s="1266"/>
      <c r="L7" s="1220"/>
      <c r="M7" s="1278"/>
      <c r="N7" s="1360"/>
      <c r="O7" s="1294"/>
      <c r="P7" s="1214"/>
      <c r="Q7" s="1214"/>
      <c r="R7" s="1214"/>
      <c r="S7" s="1214"/>
      <c r="T7" s="1280"/>
      <c r="U7" s="149">
        <v>1</v>
      </c>
      <c r="V7" s="150">
        <v>2</v>
      </c>
      <c r="W7" s="150">
        <v>3</v>
      </c>
      <c r="X7" s="150">
        <v>4</v>
      </c>
      <c r="Y7" s="150">
        <v>5</v>
      </c>
      <c r="Z7" s="150">
        <v>6</v>
      </c>
      <c r="AA7" s="150">
        <v>7</v>
      </c>
      <c r="AB7" s="151">
        <v>8</v>
      </c>
      <c r="AC7" s="569">
        <v>1</v>
      </c>
      <c r="AD7" s="570">
        <v>2</v>
      </c>
      <c r="AE7" s="570">
        <v>3</v>
      </c>
      <c r="AF7" s="570">
        <v>4</v>
      </c>
      <c r="AG7" s="570">
        <v>5</v>
      </c>
      <c r="AH7" s="570">
        <v>6</v>
      </c>
      <c r="AI7" s="570">
        <v>7</v>
      </c>
      <c r="AJ7" s="571">
        <v>8</v>
      </c>
    </row>
    <row r="8" spans="1:43" ht="15" customHeight="1" x14ac:dyDescent="0.25">
      <c r="A8" s="1223"/>
      <c r="B8" s="1232"/>
      <c r="C8" s="1250"/>
      <c r="D8" s="1270"/>
      <c r="E8" s="1265"/>
      <c r="F8" s="1265"/>
      <c r="G8" s="1266"/>
      <c r="H8" s="1220"/>
      <c r="I8" s="1265"/>
      <c r="J8" s="1265"/>
      <c r="K8" s="1266"/>
      <c r="L8" s="1220"/>
      <c r="M8" s="1278"/>
      <c r="N8" s="1360"/>
      <c r="O8" s="1294"/>
      <c r="P8" s="1214"/>
      <c r="Q8" s="1214"/>
      <c r="R8" s="1214"/>
      <c r="S8" s="1214"/>
      <c r="T8" s="1280"/>
      <c r="U8" s="1225" t="s">
        <v>34</v>
      </c>
      <c r="V8" s="1226"/>
      <c r="W8" s="1226"/>
      <c r="X8" s="1226"/>
      <c r="Y8" s="1226"/>
      <c r="Z8" s="1226"/>
      <c r="AA8" s="1226"/>
      <c r="AB8" s="1227"/>
      <c r="AC8" s="1296" t="s">
        <v>35</v>
      </c>
      <c r="AD8" s="1175"/>
      <c r="AE8" s="1175"/>
      <c r="AF8" s="1175"/>
      <c r="AG8" s="1175"/>
      <c r="AH8" s="1175"/>
      <c r="AI8" s="1175"/>
      <c r="AJ8" s="1184"/>
    </row>
    <row r="9" spans="1:43" ht="101.25" customHeight="1" x14ac:dyDescent="0.25">
      <c r="A9" s="1224"/>
      <c r="B9" s="1233"/>
      <c r="C9" s="1251"/>
      <c r="D9" s="1271"/>
      <c r="E9" s="1267"/>
      <c r="F9" s="1267"/>
      <c r="G9" s="1268"/>
      <c r="H9" s="1221"/>
      <c r="I9" s="1267"/>
      <c r="J9" s="1267"/>
      <c r="K9" s="1268"/>
      <c r="L9" s="1221"/>
      <c r="M9" s="1278"/>
      <c r="N9" s="1361"/>
      <c r="O9" s="1295"/>
      <c r="P9" s="1215"/>
      <c r="Q9" s="1215"/>
      <c r="R9" s="1215"/>
      <c r="S9" s="1215"/>
      <c r="T9" s="1280"/>
      <c r="U9" s="149">
        <v>15</v>
      </c>
      <c r="V9" s="150">
        <v>20</v>
      </c>
      <c r="W9" s="152">
        <v>25</v>
      </c>
      <c r="X9" s="152">
        <v>20</v>
      </c>
      <c r="Y9" s="152">
        <v>15</v>
      </c>
      <c r="Z9" s="152">
        <v>25</v>
      </c>
      <c r="AA9" s="152">
        <v>22</v>
      </c>
      <c r="AB9" s="153">
        <v>18</v>
      </c>
      <c r="AC9" s="572">
        <v>25.7</v>
      </c>
      <c r="AD9" s="573">
        <v>36.200000000000003</v>
      </c>
      <c r="AE9" s="573">
        <v>31</v>
      </c>
      <c r="AF9" s="573">
        <v>34.700000000000003</v>
      </c>
      <c r="AG9" s="573">
        <v>23.1</v>
      </c>
      <c r="AH9" s="573">
        <v>37.1</v>
      </c>
      <c r="AI9" s="573">
        <v>25.3</v>
      </c>
      <c r="AJ9" s="574">
        <v>27</v>
      </c>
    </row>
    <row r="10" spans="1:43" ht="34.5" customHeight="1" thickBot="1" x14ac:dyDescent="0.3">
      <c r="A10" s="18">
        <v>1</v>
      </c>
      <c r="B10" s="19">
        <v>2</v>
      </c>
      <c r="C10" s="20">
        <v>3</v>
      </c>
      <c r="D10" s="1240">
        <v>4</v>
      </c>
      <c r="E10" s="1241"/>
      <c r="F10" s="1241"/>
      <c r="G10" s="1242"/>
      <c r="H10" s="1252">
        <v>5</v>
      </c>
      <c r="I10" s="1253"/>
      <c r="J10" s="1253"/>
      <c r="K10" s="1254"/>
      <c r="L10" s="21">
        <v>6</v>
      </c>
      <c r="M10" s="566">
        <v>7</v>
      </c>
      <c r="N10" s="567">
        <v>8</v>
      </c>
      <c r="O10" s="567">
        <v>9</v>
      </c>
      <c r="P10" s="22">
        <v>10</v>
      </c>
      <c r="Q10" s="22">
        <v>11</v>
      </c>
      <c r="R10" s="22">
        <v>12</v>
      </c>
      <c r="S10" s="22">
        <v>13</v>
      </c>
      <c r="T10" s="568">
        <v>14</v>
      </c>
      <c r="U10" s="23">
        <v>15</v>
      </c>
      <c r="V10" s="22">
        <v>16</v>
      </c>
      <c r="W10" s="22">
        <v>17</v>
      </c>
      <c r="X10" s="22">
        <v>18</v>
      </c>
      <c r="Y10" s="22">
        <v>19</v>
      </c>
      <c r="Z10" s="22">
        <v>20</v>
      </c>
      <c r="AA10" s="22">
        <v>21</v>
      </c>
      <c r="AB10" s="100">
        <v>22</v>
      </c>
      <c r="AC10" s="575">
        <v>23</v>
      </c>
      <c r="AD10" s="567">
        <v>24</v>
      </c>
      <c r="AE10" s="567">
        <v>25</v>
      </c>
      <c r="AF10" s="567">
        <v>26</v>
      </c>
      <c r="AG10" s="567">
        <v>27</v>
      </c>
      <c r="AH10" s="567">
        <v>28</v>
      </c>
      <c r="AI10" s="567">
        <v>29</v>
      </c>
      <c r="AJ10" s="568">
        <v>30</v>
      </c>
      <c r="AK10" s="98"/>
      <c r="AL10" s="98"/>
      <c r="AM10" s="98"/>
      <c r="AN10" s="98"/>
      <c r="AO10" s="98"/>
      <c r="AP10" s="98"/>
      <c r="AQ10" s="98"/>
    </row>
    <row r="11" spans="1:43" s="154" customFormat="1" ht="14.25" customHeight="1" thickBot="1" x14ac:dyDescent="0.3">
      <c r="A11" s="1243" t="s">
        <v>245</v>
      </c>
      <c r="B11" s="1244"/>
      <c r="C11" s="1244"/>
      <c r="D11" s="1244"/>
      <c r="E11" s="1244"/>
      <c r="F11" s="1244"/>
      <c r="G11" s="1244"/>
      <c r="H11" s="1244"/>
      <c r="I11" s="1244"/>
      <c r="J11" s="1244"/>
      <c r="K11" s="1244"/>
      <c r="L11" s="1244"/>
      <c r="M11" s="1273"/>
      <c r="N11" s="1273"/>
      <c r="O11" s="1273"/>
      <c r="P11" s="1273"/>
      <c r="Q11" s="1273"/>
      <c r="R11" s="1273"/>
      <c r="S11" s="1273"/>
      <c r="T11" s="1273"/>
      <c r="U11" s="1244"/>
      <c r="V11" s="1244"/>
      <c r="W11" s="1244"/>
      <c r="X11" s="1244"/>
      <c r="Y11" s="1244"/>
      <c r="Z11" s="1244"/>
      <c r="AA11" s="1244"/>
      <c r="AB11" s="1244"/>
      <c r="AC11" s="1244"/>
      <c r="AD11" s="1244"/>
      <c r="AE11" s="1244"/>
      <c r="AF11" s="1244"/>
      <c r="AG11" s="1244"/>
      <c r="AH11" s="1244"/>
      <c r="AI11" s="1244"/>
      <c r="AJ11" s="1245"/>
    </row>
    <row r="12" spans="1:43" s="154" customFormat="1" ht="15.75" customHeight="1" thickBot="1" x14ac:dyDescent="0.3">
      <c r="A12" s="1243" t="s">
        <v>244</v>
      </c>
      <c r="B12" s="1244"/>
      <c r="C12" s="1244"/>
      <c r="D12" s="1244"/>
      <c r="E12" s="1244"/>
      <c r="F12" s="1244"/>
      <c r="G12" s="1244"/>
      <c r="H12" s="1244"/>
      <c r="I12" s="1244"/>
      <c r="J12" s="1244"/>
      <c r="K12" s="1244"/>
      <c r="L12" s="1244"/>
      <c r="M12" s="1244"/>
      <c r="N12" s="1244"/>
      <c r="O12" s="1244"/>
      <c r="P12" s="1244"/>
      <c r="Q12" s="1244"/>
      <c r="R12" s="1244"/>
      <c r="S12" s="1244"/>
      <c r="T12" s="1244"/>
      <c r="U12" s="1244"/>
      <c r="V12" s="1244"/>
      <c r="W12" s="1244"/>
      <c r="X12" s="1244"/>
      <c r="Y12" s="1244"/>
      <c r="Z12" s="1244"/>
      <c r="AA12" s="1244"/>
      <c r="AB12" s="1244"/>
      <c r="AC12" s="1244"/>
      <c r="AD12" s="1244"/>
      <c r="AE12" s="1244"/>
      <c r="AF12" s="1244"/>
      <c r="AG12" s="1244"/>
      <c r="AH12" s="1244"/>
      <c r="AI12" s="1244"/>
      <c r="AJ12" s="1245"/>
    </row>
    <row r="13" spans="1:43" s="162" customFormat="1" ht="12.75" customHeight="1" x14ac:dyDescent="0.25">
      <c r="A13" s="1096">
        <v>1</v>
      </c>
      <c r="B13" s="1094" t="s">
        <v>255</v>
      </c>
      <c r="C13" s="1024" t="s">
        <v>254</v>
      </c>
      <c r="D13" s="1187"/>
      <c r="E13" s="1148"/>
      <c r="F13" s="1148"/>
      <c r="G13" s="1204"/>
      <c r="H13" s="1211">
        <v>2</v>
      </c>
      <c r="I13" s="1148"/>
      <c r="J13" s="1148"/>
      <c r="K13" s="1204"/>
      <c r="L13" s="1239"/>
      <c r="M13" s="1262">
        <f>N13/30</f>
        <v>3</v>
      </c>
      <c r="N13" s="1196">
        <f>O13+T13</f>
        <v>90</v>
      </c>
      <c r="O13" s="1196">
        <f>P13+Q13+R13+S13</f>
        <v>60</v>
      </c>
      <c r="P13" s="1136">
        <v>14</v>
      </c>
      <c r="Q13" s="1136"/>
      <c r="R13" s="1136">
        <v>44</v>
      </c>
      <c r="S13" s="1136">
        <v>2</v>
      </c>
      <c r="T13" s="1274">
        <f>SUM(U14:AB14)</f>
        <v>30</v>
      </c>
      <c r="U13" s="158">
        <v>30</v>
      </c>
      <c r="V13" s="159">
        <v>30</v>
      </c>
      <c r="W13" s="159"/>
      <c r="X13" s="159"/>
      <c r="Y13" s="160"/>
      <c r="Z13" s="159"/>
      <c r="AA13" s="159"/>
      <c r="AB13" s="161"/>
      <c r="AC13" s="1285">
        <f t="shared" ref="AC13:AJ13" si="0">(U13+U14)/30</f>
        <v>1.5</v>
      </c>
      <c r="AD13" s="1084">
        <f t="shared" si="0"/>
        <v>1.5</v>
      </c>
      <c r="AE13" s="1084">
        <f t="shared" si="0"/>
        <v>0</v>
      </c>
      <c r="AF13" s="1084">
        <f t="shared" si="0"/>
        <v>0</v>
      </c>
      <c r="AG13" s="1084">
        <f t="shared" si="0"/>
        <v>0</v>
      </c>
      <c r="AH13" s="1084">
        <f t="shared" si="0"/>
        <v>0</v>
      </c>
      <c r="AI13" s="1084">
        <f t="shared" si="0"/>
        <v>0</v>
      </c>
      <c r="AJ13" s="1085">
        <f t="shared" si="0"/>
        <v>0</v>
      </c>
      <c r="AK13" s="162" t="b">
        <f>P13+Q13+R13+S13=SUM(U13:AB13)</f>
        <v>1</v>
      </c>
    </row>
    <row r="14" spans="1:43" s="162" customFormat="1" ht="12.75" customHeight="1" x14ac:dyDescent="0.25">
      <c r="A14" s="1096"/>
      <c r="B14" s="1094"/>
      <c r="C14" s="1024"/>
      <c r="D14" s="1027"/>
      <c r="E14" s="1030"/>
      <c r="F14" s="1030"/>
      <c r="G14" s="1010"/>
      <c r="H14" s="1033"/>
      <c r="I14" s="1030"/>
      <c r="J14" s="1030"/>
      <c r="K14" s="1010"/>
      <c r="L14" s="1208"/>
      <c r="M14" s="1247"/>
      <c r="N14" s="1139"/>
      <c r="O14" s="1139"/>
      <c r="P14" s="1137"/>
      <c r="Q14" s="1137"/>
      <c r="R14" s="1137"/>
      <c r="S14" s="1137"/>
      <c r="T14" s="1228"/>
      <c r="U14" s="163">
        <v>15</v>
      </c>
      <c r="V14" s="164">
        <v>15</v>
      </c>
      <c r="W14" s="164"/>
      <c r="X14" s="164"/>
      <c r="Y14" s="164"/>
      <c r="Z14" s="164"/>
      <c r="AA14" s="164"/>
      <c r="AB14" s="165"/>
      <c r="AC14" s="1246"/>
      <c r="AD14" s="1038"/>
      <c r="AE14" s="1038"/>
      <c r="AF14" s="1038"/>
      <c r="AG14" s="1038"/>
      <c r="AH14" s="1038"/>
      <c r="AI14" s="1038"/>
      <c r="AJ14" s="1037"/>
    </row>
    <row r="15" spans="1:43" s="162" customFormat="1" ht="12.75" customHeight="1" x14ac:dyDescent="0.25">
      <c r="A15" s="1097"/>
      <c r="B15" s="1095"/>
      <c r="C15" s="1025"/>
      <c r="D15" s="1028"/>
      <c r="E15" s="1031"/>
      <c r="F15" s="1031"/>
      <c r="G15" s="1011"/>
      <c r="H15" s="1034"/>
      <c r="I15" s="1031"/>
      <c r="J15" s="1031"/>
      <c r="K15" s="1011"/>
      <c r="L15" s="1209"/>
      <c r="M15" s="1248"/>
      <c r="N15" s="1139"/>
      <c r="O15" s="1139"/>
      <c r="P15" s="1137"/>
      <c r="Q15" s="1137"/>
      <c r="R15" s="1137"/>
      <c r="S15" s="1137"/>
      <c r="T15" s="1228"/>
      <c r="U15" s="163"/>
      <c r="V15" s="166" t="s">
        <v>308</v>
      </c>
      <c r="W15" s="166"/>
      <c r="X15" s="167"/>
      <c r="Y15" s="164"/>
      <c r="Z15" s="164"/>
      <c r="AA15" s="168"/>
      <c r="AB15" s="165"/>
      <c r="AC15" s="1246"/>
      <c r="AD15" s="1038"/>
      <c r="AE15" s="1038"/>
      <c r="AF15" s="1038"/>
      <c r="AG15" s="1038"/>
      <c r="AH15" s="1038"/>
      <c r="AI15" s="1038"/>
      <c r="AJ15" s="1037"/>
    </row>
    <row r="16" spans="1:43" s="162" customFormat="1" ht="12.75" customHeight="1" x14ac:dyDescent="0.25">
      <c r="A16" s="1170">
        <f>1+A13</f>
        <v>2</v>
      </c>
      <c r="B16" s="1133" t="s">
        <v>256</v>
      </c>
      <c r="C16" s="1093" t="s">
        <v>36</v>
      </c>
      <c r="D16" s="1026"/>
      <c r="E16" s="1029"/>
      <c r="F16" s="1029"/>
      <c r="G16" s="1009"/>
      <c r="H16" s="1032">
        <v>2</v>
      </c>
      <c r="I16" s="1029"/>
      <c r="J16" s="1029"/>
      <c r="K16" s="1009"/>
      <c r="L16" s="1272"/>
      <c r="M16" s="1262">
        <f t="shared" ref="M16" si="1">N16/30</f>
        <v>3</v>
      </c>
      <c r="N16" s="1138">
        <f>O16+T16</f>
        <v>90</v>
      </c>
      <c r="O16" s="1175">
        <f t="shared" ref="O16" si="2">P16+Q16+R16+S16</f>
        <v>60</v>
      </c>
      <c r="P16" s="1136">
        <v>26</v>
      </c>
      <c r="Q16" s="1136">
        <v>32</v>
      </c>
      <c r="R16" s="1136"/>
      <c r="S16" s="1136">
        <v>2</v>
      </c>
      <c r="T16" s="1287">
        <f>SUM(U17:AB17)</f>
        <v>30</v>
      </c>
      <c r="U16" s="163">
        <v>30</v>
      </c>
      <c r="V16" s="164">
        <v>30</v>
      </c>
      <c r="W16" s="169"/>
      <c r="X16" s="170"/>
      <c r="Y16" s="170"/>
      <c r="Z16" s="170"/>
      <c r="AA16" s="171"/>
      <c r="AB16" s="172"/>
      <c r="AC16" s="1246">
        <f t="shared" ref="AC16:AJ16" si="3">(U16+U17)/30</f>
        <v>1.5</v>
      </c>
      <c r="AD16" s="1038">
        <f t="shared" si="3"/>
        <v>1.5</v>
      </c>
      <c r="AE16" s="1038">
        <f t="shared" si="3"/>
        <v>0</v>
      </c>
      <c r="AF16" s="1038">
        <f t="shared" si="3"/>
        <v>0</v>
      </c>
      <c r="AG16" s="1038">
        <f t="shared" si="3"/>
        <v>0</v>
      </c>
      <c r="AH16" s="1038">
        <f t="shared" si="3"/>
        <v>0</v>
      </c>
      <c r="AI16" s="1038">
        <f t="shared" si="3"/>
        <v>0</v>
      </c>
      <c r="AJ16" s="1037">
        <f t="shared" si="3"/>
        <v>0</v>
      </c>
      <c r="AK16" s="162" t="b">
        <f>P16+Q16+R16+S16=SUM(U16:AB16)</f>
        <v>1</v>
      </c>
    </row>
    <row r="17" spans="1:44" s="162" customFormat="1" ht="12.75" customHeight="1" x14ac:dyDescent="0.25">
      <c r="A17" s="1096"/>
      <c r="B17" s="1094"/>
      <c r="C17" s="1024"/>
      <c r="D17" s="1027"/>
      <c r="E17" s="1030"/>
      <c r="F17" s="1030"/>
      <c r="G17" s="1010"/>
      <c r="H17" s="1033"/>
      <c r="I17" s="1030"/>
      <c r="J17" s="1030"/>
      <c r="K17" s="1010"/>
      <c r="L17" s="1208"/>
      <c r="M17" s="1247"/>
      <c r="N17" s="1139"/>
      <c r="O17" s="1175"/>
      <c r="P17" s="1137"/>
      <c r="Q17" s="1137"/>
      <c r="R17" s="1137"/>
      <c r="S17" s="1137"/>
      <c r="T17" s="1228"/>
      <c r="U17" s="163">
        <v>15</v>
      </c>
      <c r="V17" s="164">
        <v>15</v>
      </c>
      <c r="W17" s="169"/>
      <c r="X17" s="164"/>
      <c r="Y17" s="164"/>
      <c r="Z17" s="164"/>
      <c r="AA17" s="168"/>
      <c r="AB17" s="165"/>
      <c r="AC17" s="1246"/>
      <c r="AD17" s="1038"/>
      <c r="AE17" s="1038"/>
      <c r="AF17" s="1038"/>
      <c r="AG17" s="1038"/>
      <c r="AH17" s="1038"/>
      <c r="AI17" s="1038"/>
      <c r="AJ17" s="1037"/>
    </row>
    <row r="18" spans="1:44" s="162" customFormat="1" ht="12" customHeight="1" x14ac:dyDescent="0.25">
      <c r="A18" s="1097"/>
      <c r="B18" s="1095"/>
      <c r="C18" s="1025"/>
      <c r="D18" s="1028"/>
      <c r="E18" s="1031"/>
      <c r="F18" s="1031"/>
      <c r="G18" s="1011"/>
      <c r="H18" s="1034"/>
      <c r="I18" s="1031"/>
      <c r="J18" s="1031"/>
      <c r="K18" s="1011"/>
      <c r="L18" s="1209"/>
      <c r="M18" s="1248"/>
      <c r="N18" s="1140"/>
      <c r="O18" s="1175"/>
      <c r="P18" s="1017"/>
      <c r="Q18" s="1017"/>
      <c r="R18" s="1017"/>
      <c r="S18" s="1017"/>
      <c r="T18" s="1229"/>
      <c r="U18" s="173"/>
      <c r="V18" s="166" t="s">
        <v>308</v>
      </c>
      <c r="W18" s="167"/>
      <c r="X18" s="164"/>
      <c r="Y18" s="164"/>
      <c r="Z18" s="164"/>
      <c r="AA18" s="168"/>
      <c r="AB18" s="165"/>
      <c r="AC18" s="1246"/>
      <c r="AD18" s="1038"/>
      <c r="AE18" s="1038"/>
      <c r="AF18" s="1038"/>
      <c r="AG18" s="1038"/>
      <c r="AH18" s="1038"/>
      <c r="AI18" s="1038"/>
      <c r="AJ18" s="1037"/>
    </row>
    <row r="19" spans="1:44" s="162" customFormat="1" ht="12.75" customHeight="1" x14ac:dyDescent="0.25">
      <c r="A19" s="1096">
        <f>1+A16</f>
        <v>3</v>
      </c>
      <c r="B19" s="999" t="s">
        <v>257</v>
      </c>
      <c r="C19" s="1024" t="s">
        <v>253</v>
      </c>
      <c r="D19" s="1027">
        <v>4</v>
      </c>
      <c r="E19" s="1030"/>
      <c r="F19" s="1030"/>
      <c r="G19" s="1010"/>
      <c r="H19" s="1033">
        <v>2</v>
      </c>
      <c r="I19" s="1030"/>
      <c r="J19" s="1030"/>
      <c r="K19" s="1010"/>
      <c r="L19" s="1208"/>
      <c r="M19" s="1247">
        <f>N19/30</f>
        <v>14</v>
      </c>
      <c r="N19" s="1139">
        <f>O19+T19</f>
        <v>420</v>
      </c>
      <c r="O19" s="1139">
        <f t="shared" ref="O19" si="4">P19+Q19+R19+S19</f>
        <v>280</v>
      </c>
      <c r="P19" s="1137">
        <v>102</v>
      </c>
      <c r="Q19" s="1137">
        <v>10</v>
      </c>
      <c r="R19" s="1137">
        <v>156</v>
      </c>
      <c r="S19" s="1137">
        <v>12</v>
      </c>
      <c r="T19" s="1228">
        <f>SUM(U20:AB20)</f>
        <v>140</v>
      </c>
      <c r="U19" s="174">
        <v>74</v>
      </c>
      <c r="V19" s="175">
        <v>74</v>
      </c>
      <c r="W19" s="175">
        <v>72</v>
      </c>
      <c r="X19" s="176">
        <v>60</v>
      </c>
      <c r="Y19" s="175"/>
      <c r="Z19" s="175"/>
      <c r="AA19" s="175"/>
      <c r="AB19" s="177"/>
      <c r="AC19" s="1238">
        <f t="shared" ref="AC19:AJ19" si="5">(U19+U20)/30</f>
        <v>3.6666666666666665</v>
      </c>
      <c r="AD19" s="1065">
        <f t="shared" si="5"/>
        <v>3.6</v>
      </c>
      <c r="AE19" s="1065">
        <f t="shared" si="5"/>
        <v>3.6333333333333333</v>
      </c>
      <c r="AF19" s="1065">
        <f t="shared" si="5"/>
        <v>3.1</v>
      </c>
      <c r="AG19" s="1065">
        <f t="shared" si="5"/>
        <v>0</v>
      </c>
      <c r="AH19" s="1065">
        <f t="shared" si="5"/>
        <v>0</v>
      </c>
      <c r="AI19" s="1065">
        <f t="shared" si="5"/>
        <v>0</v>
      </c>
      <c r="AJ19" s="1286">
        <f t="shared" si="5"/>
        <v>0</v>
      </c>
      <c r="AK19" s="162" t="b">
        <f>P19+Q19+R19+S19=SUM(U19:AB19)</f>
        <v>1</v>
      </c>
    </row>
    <row r="20" spans="1:44" s="162" customFormat="1" ht="13.5" customHeight="1" x14ac:dyDescent="0.25">
      <c r="A20" s="1096"/>
      <c r="B20" s="999"/>
      <c r="C20" s="1024"/>
      <c r="D20" s="1027"/>
      <c r="E20" s="1030"/>
      <c r="F20" s="1030"/>
      <c r="G20" s="1010"/>
      <c r="H20" s="1033"/>
      <c r="I20" s="1030"/>
      <c r="J20" s="1030"/>
      <c r="K20" s="1010"/>
      <c r="L20" s="1208"/>
      <c r="M20" s="1247"/>
      <c r="N20" s="1139"/>
      <c r="O20" s="1139"/>
      <c r="P20" s="1137"/>
      <c r="Q20" s="1137"/>
      <c r="R20" s="1137"/>
      <c r="S20" s="1137"/>
      <c r="T20" s="1228"/>
      <c r="U20" s="163">
        <v>36</v>
      </c>
      <c r="V20" s="164">
        <v>34</v>
      </c>
      <c r="W20" s="164">
        <v>37</v>
      </c>
      <c r="X20" s="168">
        <v>33</v>
      </c>
      <c r="Y20" s="164"/>
      <c r="Z20" s="164"/>
      <c r="AA20" s="164"/>
      <c r="AB20" s="165"/>
      <c r="AC20" s="1045"/>
      <c r="AD20" s="1038"/>
      <c r="AE20" s="1038"/>
      <c r="AF20" s="1038"/>
      <c r="AG20" s="1038"/>
      <c r="AH20" s="1038"/>
      <c r="AI20" s="1038"/>
      <c r="AJ20" s="1037"/>
    </row>
    <row r="21" spans="1:44" s="162" customFormat="1" ht="13.5" customHeight="1" x14ac:dyDescent="0.25">
      <c r="A21" s="1097"/>
      <c r="B21" s="1000"/>
      <c r="C21" s="1025"/>
      <c r="D21" s="1028"/>
      <c r="E21" s="1031"/>
      <c r="F21" s="1031"/>
      <c r="G21" s="1011"/>
      <c r="H21" s="1034"/>
      <c r="I21" s="1031"/>
      <c r="J21" s="1031"/>
      <c r="K21" s="1011"/>
      <c r="L21" s="1209"/>
      <c r="M21" s="1248"/>
      <c r="N21" s="1140"/>
      <c r="O21" s="1140"/>
      <c r="P21" s="1137"/>
      <c r="Q21" s="1137"/>
      <c r="R21" s="1137"/>
      <c r="S21" s="1137"/>
      <c r="T21" s="1229"/>
      <c r="U21" s="178"/>
      <c r="V21" s="166" t="s">
        <v>308</v>
      </c>
      <c r="W21" s="166"/>
      <c r="X21" s="179" t="s">
        <v>107</v>
      </c>
      <c r="Y21" s="166"/>
      <c r="Z21" s="166"/>
      <c r="AA21" s="166"/>
      <c r="AB21" s="180"/>
      <c r="AC21" s="1045"/>
      <c r="AD21" s="1038"/>
      <c r="AE21" s="1038"/>
      <c r="AF21" s="1038"/>
      <c r="AG21" s="1038"/>
      <c r="AH21" s="1038"/>
      <c r="AI21" s="1038"/>
      <c r="AJ21" s="1037"/>
    </row>
    <row r="22" spans="1:44" s="162" customFormat="1" ht="12.75" customHeight="1" x14ac:dyDescent="0.25">
      <c r="A22" s="1170">
        <f>1+A19</f>
        <v>4</v>
      </c>
      <c r="B22" s="1255" t="s">
        <v>258</v>
      </c>
      <c r="C22" s="1093" t="s">
        <v>72</v>
      </c>
      <c r="D22" s="1026">
        <v>3</v>
      </c>
      <c r="E22" s="1029"/>
      <c r="F22" s="1029"/>
      <c r="G22" s="1009"/>
      <c r="H22" s="1032"/>
      <c r="I22" s="1029"/>
      <c r="J22" s="1029"/>
      <c r="K22" s="1009"/>
      <c r="L22" s="1272"/>
      <c r="M22" s="1262">
        <f t="shared" ref="M22" si="6">N22/30</f>
        <v>9</v>
      </c>
      <c r="N22" s="1139">
        <f>O22+T22</f>
        <v>270</v>
      </c>
      <c r="O22" s="1138">
        <f t="shared" ref="O22" si="7">P22+Q22+R22+S22</f>
        <v>180</v>
      </c>
      <c r="P22" s="1136">
        <v>98</v>
      </c>
      <c r="Q22" s="1136"/>
      <c r="R22" s="1136">
        <v>80</v>
      </c>
      <c r="S22" s="982">
        <v>2</v>
      </c>
      <c r="T22" s="1228">
        <f>SUM(U23:AB23)</f>
        <v>90</v>
      </c>
      <c r="U22" s="163">
        <v>54</v>
      </c>
      <c r="V22" s="164">
        <v>66</v>
      </c>
      <c r="W22" s="169">
        <v>60</v>
      </c>
      <c r="X22" s="171"/>
      <c r="Y22" s="164"/>
      <c r="Z22" s="164"/>
      <c r="AA22" s="169"/>
      <c r="AB22" s="172"/>
      <c r="AC22" s="1045">
        <f t="shared" ref="AC22:AJ22" si="8">(U22+U23)/30</f>
        <v>2.6</v>
      </c>
      <c r="AD22" s="1038">
        <f t="shared" si="8"/>
        <v>3.2666666666666666</v>
      </c>
      <c r="AE22" s="1038">
        <f t="shared" si="8"/>
        <v>3.1333333333333333</v>
      </c>
      <c r="AF22" s="1038">
        <f t="shared" si="8"/>
        <v>0</v>
      </c>
      <c r="AG22" s="1038">
        <f t="shared" si="8"/>
        <v>0</v>
      </c>
      <c r="AH22" s="1038">
        <f t="shared" si="8"/>
        <v>0</v>
      </c>
      <c r="AI22" s="1038">
        <f t="shared" si="8"/>
        <v>0</v>
      </c>
      <c r="AJ22" s="1037">
        <f t="shared" si="8"/>
        <v>0</v>
      </c>
      <c r="AK22" s="162" t="b">
        <f>P22+Q22+R22+S22=SUM(U22:AB22)</f>
        <v>1</v>
      </c>
    </row>
    <row r="23" spans="1:44" s="162" customFormat="1" ht="13.5" customHeight="1" x14ac:dyDescent="0.25">
      <c r="A23" s="1096"/>
      <c r="B23" s="999"/>
      <c r="C23" s="1024"/>
      <c r="D23" s="1027"/>
      <c r="E23" s="1030"/>
      <c r="F23" s="1030"/>
      <c r="G23" s="1010"/>
      <c r="H23" s="1033"/>
      <c r="I23" s="1030"/>
      <c r="J23" s="1030"/>
      <c r="K23" s="1010"/>
      <c r="L23" s="1208"/>
      <c r="M23" s="1247"/>
      <c r="N23" s="1139"/>
      <c r="O23" s="1139"/>
      <c r="P23" s="1137"/>
      <c r="Q23" s="1137"/>
      <c r="R23" s="1137"/>
      <c r="S23" s="982"/>
      <c r="T23" s="1228"/>
      <c r="U23" s="163">
        <v>24</v>
      </c>
      <c r="V23" s="164">
        <v>32</v>
      </c>
      <c r="W23" s="169">
        <v>34</v>
      </c>
      <c r="X23" s="168"/>
      <c r="Y23" s="164"/>
      <c r="Z23" s="164"/>
      <c r="AA23" s="169"/>
      <c r="AB23" s="165"/>
      <c r="AC23" s="1045"/>
      <c r="AD23" s="1038"/>
      <c r="AE23" s="1038"/>
      <c r="AF23" s="1038"/>
      <c r="AG23" s="1038"/>
      <c r="AH23" s="1038"/>
      <c r="AI23" s="1038"/>
      <c r="AJ23" s="1037"/>
    </row>
    <row r="24" spans="1:44" s="162" customFormat="1" ht="13.5" customHeight="1" thickBot="1" x14ac:dyDescent="0.3">
      <c r="A24" s="1097"/>
      <c r="B24" s="1000"/>
      <c r="C24" s="1025"/>
      <c r="D24" s="1028"/>
      <c r="E24" s="1031"/>
      <c r="F24" s="1031"/>
      <c r="G24" s="1011"/>
      <c r="H24" s="1034"/>
      <c r="I24" s="1031"/>
      <c r="J24" s="1031"/>
      <c r="K24" s="1011"/>
      <c r="L24" s="1209"/>
      <c r="M24" s="1248"/>
      <c r="N24" s="1140"/>
      <c r="O24" s="1140"/>
      <c r="P24" s="1017"/>
      <c r="Q24" s="1017"/>
      <c r="R24" s="1017"/>
      <c r="S24" s="982"/>
      <c r="T24" s="1229"/>
      <c r="U24" s="181"/>
      <c r="V24" s="182"/>
      <c r="W24" s="183" t="s">
        <v>107</v>
      </c>
      <c r="X24" s="184"/>
      <c r="Y24" s="182"/>
      <c r="Z24" s="182"/>
      <c r="AA24" s="183"/>
      <c r="AB24" s="185"/>
      <c r="AC24" s="1061"/>
      <c r="AD24" s="1039"/>
      <c r="AE24" s="1039"/>
      <c r="AF24" s="1039"/>
      <c r="AG24" s="1039"/>
      <c r="AH24" s="1039"/>
      <c r="AI24" s="1039"/>
      <c r="AJ24" s="1086"/>
    </row>
    <row r="25" spans="1:44" s="562" customFormat="1" ht="12" customHeight="1" x14ac:dyDescent="0.25">
      <c r="A25" s="1121" t="s">
        <v>290</v>
      </c>
      <c r="B25" s="1122"/>
      <c r="C25" s="1123"/>
      <c r="D25" s="1188"/>
      <c r="E25" s="1189"/>
      <c r="F25" s="1189"/>
      <c r="G25" s="1190"/>
      <c r="H25" s="1200"/>
      <c r="I25" s="1189"/>
      <c r="J25" s="1189"/>
      <c r="K25" s="1190"/>
      <c r="L25" s="1291"/>
      <c r="M25" s="1202">
        <f>SUM(M13:M24)</f>
        <v>29</v>
      </c>
      <c r="N25" s="1196">
        <f t="shared" ref="N25:T25" si="9">SUM(N13:N24)</f>
        <v>870</v>
      </c>
      <c r="O25" s="1196">
        <f t="shared" si="9"/>
        <v>580</v>
      </c>
      <c r="P25" s="1196">
        <f t="shared" si="9"/>
        <v>240</v>
      </c>
      <c r="Q25" s="1196">
        <f t="shared" si="9"/>
        <v>42</v>
      </c>
      <c r="R25" s="1196">
        <f t="shared" si="9"/>
        <v>280</v>
      </c>
      <c r="S25" s="1196">
        <f t="shared" si="9"/>
        <v>18</v>
      </c>
      <c r="T25" s="1291">
        <f t="shared" si="9"/>
        <v>290</v>
      </c>
      <c r="U25" s="558">
        <f>U13+U16+U19+U22</f>
        <v>188</v>
      </c>
      <c r="V25" s="559">
        <f t="shared" ref="V25:AB25" si="10">V13+V16+V19+V22</f>
        <v>200</v>
      </c>
      <c r="W25" s="559">
        <f t="shared" si="10"/>
        <v>132</v>
      </c>
      <c r="X25" s="559">
        <f t="shared" si="10"/>
        <v>60</v>
      </c>
      <c r="Y25" s="559">
        <f t="shared" si="10"/>
        <v>0</v>
      </c>
      <c r="Z25" s="559">
        <f t="shared" si="10"/>
        <v>0</v>
      </c>
      <c r="AA25" s="559">
        <f t="shared" si="10"/>
        <v>0</v>
      </c>
      <c r="AB25" s="560">
        <f t="shared" si="10"/>
        <v>0</v>
      </c>
      <c r="AC25" s="1078">
        <f>SUM(AC13:AC24)</f>
        <v>9.2666666666666657</v>
      </c>
      <c r="AD25" s="1072">
        <f t="shared" ref="AD25:AJ25" si="11">SUM(AD13:AD24)</f>
        <v>9.8666666666666671</v>
      </c>
      <c r="AE25" s="1072">
        <f t="shared" si="11"/>
        <v>6.7666666666666666</v>
      </c>
      <c r="AF25" s="1072">
        <f t="shared" si="11"/>
        <v>3.1</v>
      </c>
      <c r="AG25" s="1072">
        <f t="shared" si="11"/>
        <v>0</v>
      </c>
      <c r="AH25" s="1072">
        <f t="shared" si="11"/>
        <v>0</v>
      </c>
      <c r="AI25" s="1072">
        <f t="shared" si="11"/>
        <v>0</v>
      </c>
      <c r="AJ25" s="1072">
        <f t="shared" si="11"/>
        <v>0</v>
      </c>
      <c r="AK25" s="561" t="b">
        <f>(U25+U26)/30=AC25</f>
        <v>1</v>
      </c>
      <c r="AL25" s="561" t="b">
        <f>(V25+V26)/30=AD25</f>
        <v>1</v>
      </c>
      <c r="AM25" s="561" t="b">
        <f t="shared" ref="AM25" si="12">(W25+W26)/30=AE25</f>
        <v>1</v>
      </c>
      <c r="AN25" s="561" t="b">
        <f t="shared" ref="AN25" si="13">(X25+X26)/30=AF25</f>
        <v>1</v>
      </c>
      <c r="AO25" s="561" t="b">
        <f t="shared" ref="AO25" si="14">(Y25+Y26)/30=AG25</f>
        <v>1</v>
      </c>
      <c r="AP25" s="561" t="b">
        <f t="shared" ref="AP25" si="15">(Z25+Z26)/30=AH25</f>
        <v>1</v>
      </c>
      <c r="AQ25" s="561" t="b">
        <f t="shared" ref="AQ25" si="16">(AA25+AA26)/30=AI25</f>
        <v>1</v>
      </c>
      <c r="AR25" s="561" t="b">
        <f t="shared" ref="AR25" si="17">(AB25+AB26)/30=AJ25</f>
        <v>1</v>
      </c>
    </row>
    <row r="26" spans="1:44" s="562" customFormat="1" ht="13.5" customHeight="1" thickBot="1" x14ac:dyDescent="0.3">
      <c r="A26" s="1124"/>
      <c r="B26" s="1125"/>
      <c r="C26" s="1126"/>
      <c r="D26" s="1191"/>
      <c r="E26" s="1192"/>
      <c r="F26" s="1192"/>
      <c r="G26" s="1193"/>
      <c r="H26" s="1201"/>
      <c r="I26" s="1192"/>
      <c r="J26" s="1192"/>
      <c r="K26" s="1193"/>
      <c r="L26" s="1292"/>
      <c r="M26" s="1203"/>
      <c r="N26" s="1210"/>
      <c r="O26" s="1210"/>
      <c r="P26" s="1210"/>
      <c r="Q26" s="1210"/>
      <c r="R26" s="1210"/>
      <c r="S26" s="1210"/>
      <c r="T26" s="1292"/>
      <c r="U26" s="563">
        <f>U14+U17+U20+U23</f>
        <v>90</v>
      </c>
      <c r="V26" s="564">
        <f t="shared" ref="V26:AB26" si="18">V14+V17+V20+V23</f>
        <v>96</v>
      </c>
      <c r="W26" s="564">
        <f t="shared" si="18"/>
        <v>71</v>
      </c>
      <c r="X26" s="564">
        <f t="shared" si="18"/>
        <v>33</v>
      </c>
      <c r="Y26" s="564">
        <f t="shared" si="18"/>
        <v>0</v>
      </c>
      <c r="Z26" s="564">
        <f t="shared" si="18"/>
        <v>0</v>
      </c>
      <c r="AA26" s="564">
        <f t="shared" si="18"/>
        <v>0</v>
      </c>
      <c r="AB26" s="565">
        <f t="shared" si="18"/>
        <v>0</v>
      </c>
      <c r="AC26" s="1079"/>
      <c r="AD26" s="1073"/>
      <c r="AE26" s="1073"/>
      <c r="AF26" s="1073"/>
      <c r="AG26" s="1073"/>
      <c r="AH26" s="1073"/>
      <c r="AI26" s="1073"/>
      <c r="AJ26" s="1073"/>
    </row>
    <row r="27" spans="1:44" s="187" customFormat="1" ht="15" customHeight="1" thickBot="1" x14ac:dyDescent="0.3">
      <c r="A27" s="1088" t="s">
        <v>246</v>
      </c>
      <c r="B27" s="1089"/>
      <c r="C27" s="1089"/>
      <c r="D27" s="1089"/>
      <c r="E27" s="1089"/>
      <c r="F27" s="1089"/>
      <c r="G27" s="1089"/>
      <c r="H27" s="1089"/>
      <c r="I27" s="1089"/>
      <c r="J27" s="1089"/>
      <c r="K27" s="1089"/>
      <c r="L27" s="1089"/>
      <c r="M27" s="1091"/>
      <c r="N27" s="1091"/>
      <c r="O27" s="1091"/>
      <c r="P27" s="1091"/>
      <c r="Q27" s="1091"/>
      <c r="R27" s="1091"/>
      <c r="S27" s="1091"/>
      <c r="T27" s="1091"/>
      <c r="U27" s="1091"/>
      <c r="V27" s="1091"/>
      <c r="W27" s="1091"/>
      <c r="X27" s="1091"/>
      <c r="Y27" s="1091"/>
      <c r="Z27" s="1091"/>
      <c r="AA27" s="1091"/>
      <c r="AB27" s="1091"/>
      <c r="AC27" s="1091"/>
      <c r="AD27" s="1091"/>
      <c r="AE27" s="1091"/>
      <c r="AF27" s="1091"/>
      <c r="AG27" s="1091"/>
      <c r="AH27" s="1091"/>
      <c r="AI27" s="1091"/>
      <c r="AJ27" s="1092"/>
    </row>
    <row r="28" spans="1:44" s="162" customFormat="1" ht="13.5" customHeight="1" x14ac:dyDescent="0.25">
      <c r="A28" s="1096">
        <f>1+A22</f>
        <v>5</v>
      </c>
      <c r="B28" s="1094" t="s">
        <v>259</v>
      </c>
      <c r="C28" s="1024" t="s">
        <v>76</v>
      </c>
      <c r="D28" s="1187">
        <v>4</v>
      </c>
      <c r="E28" s="1148"/>
      <c r="F28" s="1148"/>
      <c r="G28" s="1204"/>
      <c r="H28" s="1211"/>
      <c r="I28" s="1148"/>
      <c r="J28" s="1148"/>
      <c r="K28" s="1204"/>
      <c r="L28" s="1239">
        <v>4</v>
      </c>
      <c r="M28" s="1194">
        <f t="shared" ref="M28" si="19">N28/30</f>
        <v>8</v>
      </c>
      <c r="N28" s="1329">
        <f>O28+T28</f>
        <v>240</v>
      </c>
      <c r="O28" s="1196">
        <f t="shared" ref="O28" si="20">P28+Q28+R28+S28</f>
        <v>160</v>
      </c>
      <c r="P28" s="1185">
        <v>100</v>
      </c>
      <c r="Q28" s="1185">
        <v>20</v>
      </c>
      <c r="R28" s="1185">
        <v>38</v>
      </c>
      <c r="S28" s="1290">
        <v>2</v>
      </c>
      <c r="T28" s="1205">
        <f>SUM(U29:AB29)</f>
        <v>80</v>
      </c>
      <c r="U28" s="188"/>
      <c r="V28" s="175"/>
      <c r="W28" s="189">
        <v>60</v>
      </c>
      <c r="X28" s="175">
        <v>100</v>
      </c>
      <c r="Y28" s="175"/>
      <c r="Z28" s="175"/>
      <c r="AA28" s="159"/>
      <c r="AB28" s="190"/>
      <c r="AC28" s="1087">
        <f t="shared" ref="AC28:AJ28" si="21">(U28+U29)/30</f>
        <v>0</v>
      </c>
      <c r="AD28" s="1084">
        <f t="shared" si="21"/>
        <v>0</v>
      </c>
      <c r="AE28" s="1084">
        <f t="shared" si="21"/>
        <v>2.6666666666666665</v>
      </c>
      <c r="AF28" s="1084">
        <f t="shared" si="21"/>
        <v>5.333333333333333</v>
      </c>
      <c r="AG28" s="1084">
        <f t="shared" si="21"/>
        <v>0</v>
      </c>
      <c r="AH28" s="1084">
        <f t="shared" si="21"/>
        <v>0</v>
      </c>
      <c r="AI28" s="1084">
        <f t="shared" si="21"/>
        <v>0</v>
      </c>
      <c r="AJ28" s="1085">
        <f t="shared" si="21"/>
        <v>0</v>
      </c>
      <c r="AK28" s="162" t="b">
        <f>P28+Q28+R28+S28=SUM(U28:AB28)</f>
        <v>1</v>
      </c>
    </row>
    <row r="29" spans="1:44" s="162" customFormat="1" ht="14.25" customHeight="1" x14ac:dyDescent="0.25">
      <c r="A29" s="1096"/>
      <c r="B29" s="1094"/>
      <c r="C29" s="1024"/>
      <c r="D29" s="1027"/>
      <c r="E29" s="1030"/>
      <c r="F29" s="1030"/>
      <c r="G29" s="1010"/>
      <c r="H29" s="1033"/>
      <c r="I29" s="1030"/>
      <c r="J29" s="1030"/>
      <c r="K29" s="1010"/>
      <c r="L29" s="1208"/>
      <c r="M29" s="1195"/>
      <c r="N29" s="1175"/>
      <c r="O29" s="1139"/>
      <c r="P29" s="982"/>
      <c r="Q29" s="982"/>
      <c r="R29" s="982"/>
      <c r="S29" s="1137"/>
      <c r="T29" s="1184"/>
      <c r="U29" s="191"/>
      <c r="V29" s="164"/>
      <c r="W29" s="169">
        <v>20</v>
      </c>
      <c r="X29" s="164">
        <v>60</v>
      </c>
      <c r="Y29" s="164"/>
      <c r="Z29" s="164"/>
      <c r="AA29" s="164"/>
      <c r="AB29" s="192"/>
      <c r="AC29" s="1045"/>
      <c r="AD29" s="1038"/>
      <c r="AE29" s="1038"/>
      <c r="AF29" s="1038"/>
      <c r="AG29" s="1038"/>
      <c r="AH29" s="1038"/>
      <c r="AI29" s="1038"/>
      <c r="AJ29" s="1037"/>
    </row>
    <row r="30" spans="1:44" s="162" customFormat="1" ht="12" customHeight="1" x14ac:dyDescent="0.25">
      <c r="A30" s="1097"/>
      <c r="B30" s="1095"/>
      <c r="C30" s="1025"/>
      <c r="D30" s="1028"/>
      <c r="E30" s="1031"/>
      <c r="F30" s="1031"/>
      <c r="G30" s="1011"/>
      <c r="H30" s="1034"/>
      <c r="I30" s="1031"/>
      <c r="J30" s="1031"/>
      <c r="K30" s="1011"/>
      <c r="L30" s="1209"/>
      <c r="M30" s="1195"/>
      <c r="N30" s="1175"/>
      <c r="O30" s="1139"/>
      <c r="P30" s="982"/>
      <c r="Q30" s="982"/>
      <c r="R30" s="982"/>
      <c r="S30" s="1137"/>
      <c r="T30" s="1184"/>
      <c r="U30" s="191"/>
      <c r="V30" s="164"/>
      <c r="W30" s="166"/>
      <c r="X30" s="155" t="s">
        <v>378</v>
      </c>
      <c r="Y30" s="164"/>
      <c r="Z30" s="164"/>
      <c r="AA30" s="164"/>
      <c r="AB30" s="193"/>
      <c r="AC30" s="1045"/>
      <c r="AD30" s="1038"/>
      <c r="AE30" s="1038"/>
      <c r="AF30" s="1038"/>
      <c r="AG30" s="1038"/>
      <c r="AH30" s="1038"/>
      <c r="AI30" s="1038"/>
      <c r="AJ30" s="1037"/>
    </row>
    <row r="31" spans="1:44" s="187" customFormat="1" ht="15" customHeight="1" x14ac:dyDescent="0.25">
      <c r="A31" s="1186">
        <f>1+A28</f>
        <v>6</v>
      </c>
      <c r="B31" s="1133" t="s">
        <v>260</v>
      </c>
      <c r="C31" s="997" t="s">
        <v>105</v>
      </c>
      <c r="D31" s="1026"/>
      <c r="E31" s="1029"/>
      <c r="F31" s="1029"/>
      <c r="G31" s="1009"/>
      <c r="H31" s="1032">
        <v>6</v>
      </c>
      <c r="I31" s="1029"/>
      <c r="J31" s="1029"/>
      <c r="K31" s="1009"/>
      <c r="L31" s="1107"/>
      <c r="M31" s="976">
        <f t="shared" ref="M31" si="22">N31/30</f>
        <v>3</v>
      </c>
      <c r="N31" s="978">
        <f t="shared" ref="N31" si="23">O31+T31</f>
        <v>90</v>
      </c>
      <c r="O31" s="978">
        <f t="shared" ref="O31" si="24">P31+Q31+R31+S31</f>
        <v>60</v>
      </c>
      <c r="P31" s="979">
        <v>26</v>
      </c>
      <c r="Q31" s="979">
        <v>24</v>
      </c>
      <c r="R31" s="979">
        <v>8</v>
      </c>
      <c r="S31" s="982">
        <v>2</v>
      </c>
      <c r="T31" s="1048">
        <f t="shared" ref="T31" si="25">SUM(U32:AB32)</f>
        <v>30</v>
      </c>
      <c r="U31" s="194"/>
      <c r="V31" s="169"/>
      <c r="W31" s="169"/>
      <c r="X31" s="169"/>
      <c r="Y31" s="169">
        <v>30</v>
      </c>
      <c r="Z31" s="169">
        <v>30</v>
      </c>
      <c r="AA31" s="195"/>
      <c r="AB31" s="195"/>
      <c r="AC31" s="985">
        <f t="shared" ref="AC31:AJ31" si="26">(U31+U32)/30</f>
        <v>0</v>
      </c>
      <c r="AD31" s="987">
        <f t="shared" si="26"/>
        <v>0</v>
      </c>
      <c r="AE31" s="987">
        <f t="shared" si="26"/>
        <v>0</v>
      </c>
      <c r="AF31" s="987">
        <f t="shared" si="26"/>
        <v>0</v>
      </c>
      <c r="AG31" s="987">
        <f t="shared" si="26"/>
        <v>1.5</v>
      </c>
      <c r="AH31" s="987">
        <f t="shared" si="26"/>
        <v>1.5</v>
      </c>
      <c r="AI31" s="987">
        <f t="shared" si="26"/>
        <v>0</v>
      </c>
      <c r="AJ31" s="989">
        <f t="shared" si="26"/>
        <v>0</v>
      </c>
      <c r="AK31" s="162" t="b">
        <f>P31+Q31+R31+S31=SUM(U31:AB31)</f>
        <v>1</v>
      </c>
    </row>
    <row r="32" spans="1:44" s="187" customFormat="1" ht="13.5" customHeight="1" x14ac:dyDescent="0.25">
      <c r="A32" s="1007"/>
      <c r="B32" s="1094"/>
      <c r="C32" s="997"/>
      <c r="D32" s="1027"/>
      <c r="E32" s="1030"/>
      <c r="F32" s="1030"/>
      <c r="G32" s="1010"/>
      <c r="H32" s="1033"/>
      <c r="I32" s="1030"/>
      <c r="J32" s="1030"/>
      <c r="K32" s="1010"/>
      <c r="L32" s="1108"/>
      <c r="M32" s="976"/>
      <c r="N32" s="978"/>
      <c r="O32" s="978"/>
      <c r="P32" s="980"/>
      <c r="Q32" s="980"/>
      <c r="R32" s="980"/>
      <c r="S32" s="982"/>
      <c r="T32" s="1049"/>
      <c r="U32" s="196"/>
      <c r="V32" s="169"/>
      <c r="W32" s="169"/>
      <c r="X32" s="169"/>
      <c r="Y32" s="169">
        <v>15</v>
      </c>
      <c r="Z32" s="169">
        <v>15</v>
      </c>
      <c r="AA32" s="197"/>
      <c r="AB32" s="197"/>
      <c r="AC32" s="985"/>
      <c r="AD32" s="987"/>
      <c r="AE32" s="987"/>
      <c r="AF32" s="987"/>
      <c r="AG32" s="987"/>
      <c r="AH32" s="987"/>
      <c r="AI32" s="987"/>
      <c r="AJ32" s="989"/>
    </row>
    <row r="33" spans="1:37" s="187" customFormat="1" ht="13.5" customHeight="1" x14ac:dyDescent="0.25">
      <c r="A33" s="1008"/>
      <c r="B33" s="1095"/>
      <c r="C33" s="998"/>
      <c r="D33" s="1028"/>
      <c r="E33" s="1031"/>
      <c r="F33" s="1031"/>
      <c r="G33" s="1011"/>
      <c r="H33" s="1034"/>
      <c r="I33" s="1031"/>
      <c r="J33" s="1031"/>
      <c r="K33" s="1011"/>
      <c r="L33" s="1109"/>
      <c r="M33" s="976"/>
      <c r="N33" s="978"/>
      <c r="O33" s="978"/>
      <c r="P33" s="981"/>
      <c r="Q33" s="981"/>
      <c r="R33" s="981"/>
      <c r="S33" s="982"/>
      <c r="T33" s="1050"/>
      <c r="U33" s="196"/>
      <c r="V33" s="169"/>
      <c r="W33" s="169"/>
      <c r="X33" s="166"/>
      <c r="Y33" s="169"/>
      <c r="Z33" s="166" t="s">
        <v>308</v>
      </c>
      <c r="AA33" s="197"/>
      <c r="AB33" s="197"/>
      <c r="AC33" s="985"/>
      <c r="AD33" s="987"/>
      <c r="AE33" s="987"/>
      <c r="AF33" s="987"/>
      <c r="AG33" s="987"/>
      <c r="AH33" s="987"/>
      <c r="AI33" s="987"/>
      <c r="AJ33" s="989"/>
    </row>
    <row r="34" spans="1:37" s="187" customFormat="1" ht="14.25" customHeight="1" x14ac:dyDescent="0.25">
      <c r="A34" s="1186">
        <f t="shared" ref="A34" si="27">1+A31</f>
        <v>7</v>
      </c>
      <c r="B34" s="1133" t="s">
        <v>261</v>
      </c>
      <c r="C34" s="997" t="s">
        <v>114</v>
      </c>
      <c r="D34" s="1026">
        <v>5</v>
      </c>
      <c r="E34" s="1029"/>
      <c r="F34" s="1029"/>
      <c r="G34" s="1009"/>
      <c r="H34" s="1032"/>
      <c r="I34" s="1029"/>
      <c r="J34" s="1029"/>
      <c r="K34" s="1009"/>
      <c r="L34" s="1107"/>
      <c r="M34" s="976">
        <f t="shared" ref="M34" si="28">N34/30</f>
        <v>3</v>
      </c>
      <c r="N34" s="978">
        <f t="shared" ref="N34" si="29">O34+T34</f>
        <v>90</v>
      </c>
      <c r="O34" s="978">
        <f t="shared" ref="O34" si="30">P34+Q34+R34+S34</f>
        <v>50</v>
      </c>
      <c r="P34" s="979">
        <v>30</v>
      </c>
      <c r="Q34" s="979">
        <v>10</v>
      </c>
      <c r="R34" s="979">
        <v>10</v>
      </c>
      <c r="S34" s="982"/>
      <c r="T34" s="1048">
        <f t="shared" ref="T34" si="31">SUM(U35:AB35)</f>
        <v>40</v>
      </c>
      <c r="U34" s="194"/>
      <c r="V34" s="169"/>
      <c r="W34" s="169"/>
      <c r="X34" s="169"/>
      <c r="Y34" s="169">
        <v>50</v>
      </c>
      <c r="Z34" s="169"/>
      <c r="AA34" s="195"/>
      <c r="AB34" s="195"/>
      <c r="AC34" s="985">
        <f t="shared" ref="AC34:AJ34" si="32">(U34+U35)/30</f>
        <v>0</v>
      </c>
      <c r="AD34" s="987">
        <f t="shared" si="32"/>
        <v>0</v>
      </c>
      <c r="AE34" s="987">
        <f t="shared" si="32"/>
        <v>0</v>
      </c>
      <c r="AF34" s="987">
        <f t="shared" si="32"/>
        <v>0</v>
      </c>
      <c r="AG34" s="987">
        <f t="shared" si="32"/>
        <v>3</v>
      </c>
      <c r="AH34" s="987">
        <f t="shared" si="32"/>
        <v>0</v>
      </c>
      <c r="AI34" s="987">
        <f t="shared" si="32"/>
        <v>0</v>
      </c>
      <c r="AJ34" s="989">
        <f t="shared" si="32"/>
        <v>0</v>
      </c>
      <c r="AK34" s="187" t="b">
        <f>P34+Q34+R34=SUM(U34:AB34)</f>
        <v>1</v>
      </c>
    </row>
    <row r="35" spans="1:37" s="187" customFormat="1" ht="12.75" customHeight="1" x14ac:dyDescent="0.25">
      <c r="A35" s="1007"/>
      <c r="B35" s="1094"/>
      <c r="C35" s="997"/>
      <c r="D35" s="1027"/>
      <c r="E35" s="1030"/>
      <c r="F35" s="1030"/>
      <c r="G35" s="1010"/>
      <c r="H35" s="1033"/>
      <c r="I35" s="1030"/>
      <c r="J35" s="1030"/>
      <c r="K35" s="1010"/>
      <c r="L35" s="1108"/>
      <c r="M35" s="976"/>
      <c r="N35" s="978"/>
      <c r="O35" s="978"/>
      <c r="P35" s="980"/>
      <c r="Q35" s="980"/>
      <c r="R35" s="980"/>
      <c r="S35" s="982"/>
      <c r="T35" s="1049"/>
      <c r="U35" s="196"/>
      <c r="V35" s="169"/>
      <c r="W35" s="169"/>
      <c r="X35" s="169"/>
      <c r="Y35" s="169">
        <v>40</v>
      </c>
      <c r="Z35" s="169"/>
      <c r="AA35" s="197"/>
      <c r="AB35" s="197"/>
      <c r="AC35" s="985"/>
      <c r="AD35" s="987"/>
      <c r="AE35" s="987"/>
      <c r="AF35" s="987"/>
      <c r="AG35" s="987"/>
      <c r="AH35" s="987"/>
      <c r="AI35" s="987"/>
      <c r="AJ35" s="989"/>
    </row>
    <row r="36" spans="1:37" s="187" customFormat="1" ht="12.75" customHeight="1" x14ac:dyDescent="0.25">
      <c r="A36" s="1008"/>
      <c r="B36" s="1095"/>
      <c r="C36" s="998"/>
      <c r="D36" s="1028"/>
      <c r="E36" s="1031"/>
      <c r="F36" s="1031"/>
      <c r="G36" s="1011"/>
      <c r="H36" s="1034"/>
      <c r="I36" s="1031"/>
      <c r="J36" s="1031"/>
      <c r="K36" s="1011"/>
      <c r="L36" s="1109"/>
      <c r="M36" s="976"/>
      <c r="N36" s="978"/>
      <c r="O36" s="978"/>
      <c r="P36" s="981"/>
      <c r="Q36" s="981"/>
      <c r="R36" s="981"/>
      <c r="S36" s="982"/>
      <c r="T36" s="1050"/>
      <c r="U36" s="196"/>
      <c r="V36" s="169"/>
      <c r="W36" s="169"/>
      <c r="X36" s="169"/>
      <c r="Y36" s="167" t="s">
        <v>107</v>
      </c>
      <c r="Z36" s="169"/>
      <c r="AA36" s="197"/>
      <c r="AB36" s="197"/>
      <c r="AC36" s="985"/>
      <c r="AD36" s="987"/>
      <c r="AE36" s="987"/>
      <c r="AF36" s="987"/>
      <c r="AG36" s="987"/>
      <c r="AH36" s="987"/>
      <c r="AI36" s="987"/>
      <c r="AJ36" s="989"/>
    </row>
    <row r="37" spans="1:37" s="187" customFormat="1" ht="13.5" customHeight="1" x14ac:dyDescent="0.25">
      <c r="A37" s="1186">
        <f t="shared" ref="A37" si="33">1+A34</f>
        <v>8</v>
      </c>
      <c r="B37" s="1133" t="s">
        <v>262</v>
      </c>
      <c r="C37" s="997" t="s">
        <v>77</v>
      </c>
      <c r="D37" s="1026">
        <v>6</v>
      </c>
      <c r="E37" s="1029"/>
      <c r="F37" s="1029"/>
      <c r="G37" s="1009"/>
      <c r="H37" s="1032"/>
      <c r="I37" s="1029"/>
      <c r="J37" s="1029"/>
      <c r="K37" s="1009"/>
      <c r="L37" s="1107">
        <v>5</v>
      </c>
      <c r="M37" s="1149">
        <f t="shared" ref="M37" si="34">N37/30</f>
        <v>4.5</v>
      </c>
      <c r="N37" s="1057">
        <f>O37+T37</f>
        <v>135</v>
      </c>
      <c r="O37" s="978">
        <f t="shared" ref="O37" si="35">P37+Q37+R37+S37</f>
        <v>68</v>
      </c>
      <c r="P37" s="979">
        <v>40</v>
      </c>
      <c r="Q37" s="979">
        <v>22</v>
      </c>
      <c r="R37" s="979">
        <v>6</v>
      </c>
      <c r="S37" s="982"/>
      <c r="T37" s="1048">
        <f t="shared" ref="T37" si="36">SUM(U38:AB38)</f>
        <v>67</v>
      </c>
      <c r="U37" s="194"/>
      <c r="V37" s="169"/>
      <c r="W37" s="169"/>
      <c r="X37" s="169"/>
      <c r="Y37" s="169">
        <v>34</v>
      </c>
      <c r="Z37" s="169">
        <v>34</v>
      </c>
      <c r="AA37" s="169"/>
      <c r="AB37" s="195"/>
      <c r="AC37" s="1069">
        <f t="shared" ref="AC37:AJ37" si="37">(U37+U38)/30</f>
        <v>0</v>
      </c>
      <c r="AD37" s="1067">
        <f t="shared" si="37"/>
        <v>0</v>
      </c>
      <c r="AE37" s="1067">
        <f t="shared" si="37"/>
        <v>0</v>
      </c>
      <c r="AF37" s="1067">
        <f t="shared" si="37"/>
        <v>0</v>
      </c>
      <c r="AG37" s="1067">
        <f t="shared" si="37"/>
        <v>2.2666666666666666</v>
      </c>
      <c r="AH37" s="1067">
        <f t="shared" si="37"/>
        <v>2.2333333333333334</v>
      </c>
      <c r="AI37" s="1282">
        <f t="shared" si="37"/>
        <v>0</v>
      </c>
      <c r="AJ37" s="1046">
        <f t="shared" si="37"/>
        <v>0</v>
      </c>
      <c r="AK37" s="187" t="b">
        <f>P37+Q37+R37=SUM(U37:AB37)</f>
        <v>1</v>
      </c>
    </row>
    <row r="38" spans="1:37" s="187" customFormat="1" ht="12.75" customHeight="1" x14ac:dyDescent="0.25">
      <c r="A38" s="1007"/>
      <c r="B38" s="1094"/>
      <c r="C38" s="997"/>
      <c r="D38" s="1027"/>
      <c r="E38" s="1030"/>
      <c r="F38" s="1030"/>
      <c r="G38" s="1010"/>
      <c r="H38" s="1033"/>
      <c r="I38" s="1030"/>
      <c r="J38" s="1030"/>
      <c r="K38" s="1010"/>
      <c r="L38" s="1108"/>
      <c r="M38" s="1150"/>
      <c r="N38" s="1058"/>
      <c r="O38" s="978"/>
      <c r="P38" s="980"/>
      <c r="Q38" s="980"/>
      <c r="R38" s="980"/>
      <c r="S38" s="982"/>
      <c r="T38" s="1049"/>
      <c r="U38" s="196"/>
      <c r="V38" s="169"/>
      <c r="W38" s="169"/>
      <c r="X38" s="169"/>
      <c r="Y38" s="169">
        <v>34</v>
      </c>
      <c r="Z38" s="169">
        <v>33</v>
      </c>
      <c r="AA38" s="169"/>
      <c r="AB38" s="197"/>
      <c r="AC38" s="1059"/>
      <c r="AD38" s="1055"/>
      <c r="AE38" s="1055"/>
      <c r="AF38" s="1055"/>
      <c r="AG38" s="1055"/>
      <c r="AH38" s="1055"/>
      <c r="AI38" s="1283"/>
      <c r="AJ38" s="1047"/>
    </row>
    <row r="39" spans="1:37" s="187" customFormat="1" ht="13.5" customHeight="1" x14ac:dyDescent="0.25">
      <c r="A39" s="1008"/>
      <c r="B39" s="1095"/>
      <c r="C39" s="998"/>
      <c r="D39" s="1028"/>
      <c r="E39" s="1031"/>
      <c r="F39" s="1031"/>
      <c r="G39" s="1011"/>
      <c r="H39" s="1034"/>
      <c r="I39" s="1031"/>
      <c r="J39" s="1031"/>
      <c r="K39" s="1011"/>
      <c r="L39" s="1109"/>
      <c r="M39" s="975"/>
      <c r="N39" s="977"/>
      <c r="O39" s="978"/>
      <c r="P39" s="981"/>
      <c r="Q39" s="981"/>
      <c r="R39" s="981"/>
      <c r="S39" s="982"/>
      <c r="T39" s="1050"/>
      <c r="U39" s="196"/>
      <c r="V39" s="169"/>
      <c r="W39" s="169"/>
      <c r="X39" s="169"/>
      <c r="Y39" s="156" t="s">
        <v>104</v>
      </c>
      <c r="Z39" s="167" t="s">
        <v>107</v>
      </c>
      <c r="AA39" s="169"/>
      <c r="AB39" s="197"/>
      <c r="AC39" s="984"/>
      <c r="AD39" s="986"/>
      <c r="AE39" s="986"/>
      <c r="AF39" s="986"/>
      <c r="AG39" s="986"/>
      <c r="AH39" s="986"/>
      <c r="AI39" s="1284"/>
      <c r="AJ39" s="988"/>
    </row>
    <row r="40" spans="1:37" s="187" customFormat="1" ht="15" customHeight="1" x14ac:dyDescent="0.25">
      <c r="A40" s="1186">
        <f t="shared" ref="A40" si="38">1+A37</f>
        <v>9</v>
      </c>
      <c r="B40" s="1133" t="s">
        <v>263</v>
      </c>
      <c r="C40" s="1331" t="s">
        <v>172</v>
      </c>
      <c r="D40" s="1026"/>
      <c r="E40" s="1029"/>
      <c r="F40" s="1029"/>
      <c r="G40" s="1009"/>
      <c r="H40" s="1032">
        <v>6</v>
      </c>
      <c r="I40" s="1029"/>
      <c r="J40" s="1029"/>
      <c r="K40" s="1009"/>
      <c r="L40" s="1107"/>
      <c r="M40" s="976">
        <f>N40/30</f>
        <v>3</v>
      </c>
      <c r="N40" s="978">
        <f t="shared" ref="N40" si="39">O40+T40</f>
        <v>90</v>
      </c>
      <c r="O40" s="978">
        <f t="shared" ref="O40" si="40">P40+Q40+R40+S40</f>
        <v>60</v>
      </c>
      <c r="P40" s="1197">
        <v>16</v>
      </c>
      <c r="Q40" s="1197">
        <v>30</v>
      </c>
      <c r="R40" s="1197">
        <v>12</v>
      </c>
      <c r="S40" s="1330">
        <v>2</v>
      </c>
      <c r="T40" s="1048">
        <f>SUM(U41:AB41)</f>
        <v>30</v>
      </c>
      <c r="U40" s="199"/>
      <c r="V40" s="200"/>
      <c r="W40" s="201">
        <v>28</v>
      </c>
      <c r="X40" s="201">
        <v>32</v>
      </c>
      <c r="Y40" s="169"/>
      <c r="Z40" s="169"/>
      <c r="AA40" s="195"/>
      <c r="AB40" s="195"/>
      <c r="AC40" s="985">
        <f t="shared" ref="AC40:AJ40" si="41">(U40+U41)/30</f>
        <v>0</v>
      </c>
      <c r="AD40" s="987">
        <f t="shared" si="41"/>
        <v>0</v>
      </c>
      <c r="AE40" s="987">
        <f t="shared" si="41"/>
        <v>1.4</v>
      </c>
      <c r="AF40" s="987">
        <f t="shared" si="41"/>
        <v>1.6</v>
      </c>
      <c r="AG40" s="987">
        <f t="shared" si="41"/>
        <v>0</v>
      </c>
      <c r="AH40" s="987">
        <f t="shared" si="41"/>
        <v>0</v>
      </c>
      <c r="AI40" s="987">
        <f t="shared" si="41"/>
        <v>0</v>
      </c>
      <c r="AJ40" s="989">
        <f t="shared" si="41"/>
        <v>0</v>
      </c>
      <c r="AK40" s="162" t="b">
        <f>P40+Q40+R40+S40=SUM(U40:AB40)</f>
        <v>1</v>
      </c>
    </row>
    <row r="41" spans="1:37" s="187" customFormat="1" ht="13.5" customHeight="1" x14ac:dyDescent="0.25">
      <c r="A41" s="1007"/>
      <c r="B41" s="1094"/>
      <c r="C41" s="1332"/>
      <c r="D41" s="1027"/>
      <c r="E41" s="1030"/>
      <c r="F41" s="1030"/>
      <c r="G41" s="1010"/>
      <c r="H41" s="1033"/>
      <c r="I41" s="1030"/>
      <c r="J41" s="1030"/>
      <c r="K41" s="1010"/>
      <c r="L41" s="1108"/>
      <c r="M41" s="976"/>
      <c r="N41" s="978"/>
      <c r="O41" s="978"/>
      <c r="P41" s="1198"/>
      <c r="Q41" s="1198"/>
      <c r="R41" s="1198"/>
      <c r="S41" s="1330"/>
      <c r="T41" s="1049"/>
      <c r="U41" s="202"/>
      <c r="V41" s="200"/>
      <c r="W41" s="200">
        <v>14</v>
      </c>
      <c r="X41" s="200">
        <v>16</v>
      </c>
      <c r="Y41" s="169"/>
      <c r="Z41" s="169"/>
      <c r="AA41" s="197"/>
      <c r="AB41" s="197"/>
      <c r="AC41" s="985"/>
      <c r="AD41" s="987"/>
      <c r="AE41" s="987"/>
      <c r="AF41" s="987"/>
      <c r="AG41" s="987"/>
      <c r="AH41" s="987"/>
      <c r="AI41" s="987"/>
      <c r="AJ41" s="989"/>
    </row>
    <row r="42" spans="1:37" s="187" customFormat="1" ht="16.5" customHeight="1" x14ac:dyDescent="0.25">
      <c r="A42" s="1008"/>
      <c r="B42" s="1095"/>
      <c r="C42" s="1333"/>
      <c r="D42" s="1028"/>
      <c r="E42" s="1031"/>
      <c r="F42" s="1031"/>
      <c r="G42" s="1011"/>
      <c r="H42" s="1034"/>
      <c r="I42" s="1031"/>
      <c r="J42" s="1031"/>
      <c r="K42" s="1011"/>
      <c r="L42" s="1109"/>
      <c r="M42" s="976"/>
      <c r="N42" s="978"/>
      <c r="O42" s="978"/>
      <c r="P42" s="1199"/>
      <c r="Q42" s="1199"/>
      <c r="R42" s="1199"/>
      <c r="S42" s="1330"/>
      <c r="T42" s="1050"/>
      <c r="U42" s="202"/>
      <c r="V42" s="200"/>
      <c r="W42" s="200"/>
      <c r="X42" s="203" t="s">
        <v>308</v>
      </c>
      <c r="Y42" s="204"/>
      <c r="Z42" s="166"/>
      <c r="AA42" s="205"/>
      <c r="AB42" s="205"/>
      <c r="AC42" s="985"/>
      <c r="AD42" s="987"/>
      <c r="AE42" s="987"/>
      <c r="AF42" s="987"/>
      <c r="AG42" s="987"/>
      <c r="AH42" s="987"/>
      <c r="AI42" s="987"/>
      <c r="AJ42" s="989"/>
    </row>
    <row r="43" spans="1:37" s="162" customFormat="1" ht="14.25" customHeight="1" x14ac:dyDescent="0.25">
      <c r="A43" s="1186">
        <f t="shared" ref="A43" si="42">1+A40</f>
        <v>10</v>
      </c>
      <c r="B43" s="1133" t="s">
        <v>264</v>
      </c>
      <c r="C43" s="1024" t="s">
        <v>82</v>
      </c>
      <c r="D43" s="1027"/>
      <c r="E43" s="1030"/>
      <c r="F43" s="1030"/>
      <c r="G43" s="1010"/>
      <c r="H43" s="1033"/>
      <c r="I43" s="1030">
        <v>7</v>
      </c>
      <c r="J43" s="1030"/>
      <c r="K43" s="1010"/>
      <c r="L43" s="1208">
        <v>7</v>
      </c>
      <c r="M43" s="1176">
        <f t="shared" ref="M43" si="43">N43/30</f>
        <v>4.5</v>
      </c>
      <c r="N43" s="1140">
        <f>O43+T43</f>
        <v>135</v>
      </c>
      <c r="O43" s="1175">
        <f t="shared" ref="O43" si="44">P43+Q43+R43+S43</f>
        <v>90</v>
      </c>
      <c r="P43" s="1017">
        <v>40</v>
      </c>
      <c r="Q43" s="1017">
        <v>36</v>
      </c>
      <c r="R43" s="1017">
        <v>12</v>
      </c>
      <c r="S43" s="1017">
        <v>2</v>
      </c>
      <c r="T43" s="1081">
        <f>SUM(U44:AB44)</f>
        <v>45</v>
      </c>
      <c r="U43" s="191"/>
      <c r="V43" s="164"/>
      <c r="W43" s="169"/>
      <c r="X43" s="164"/>
      <c r="Y43" s="164"/>
      <c r="Z43" s="164">
        <v>50</v>
      </c>
      <c r="AA43" s="164">
        <v>40</v>
      </c>
      <c r="AB43" s="192"/>
      <c r="AC43" s="1045">
        <f t="shared" ref="AC43:AJ43" si="45">(U43+U44)/30</f>
        <v>0</v>
      </c>
      <c r="AD43" s="1038">
        <f t="shared" si="45"/>
        <v>0</v>
      </c>
      <c r="AE43" s="1038">
        <f t="shared" si="45"/>
        <v>0</v>
      </c>
      <c r="AF43" s="1038">
        <f t="shared" si="45"/>
        <v>0</v>
      </c>
      <c r="AG43" s="1038">
        <f t="shared" si="45"/>
        <v>0</v>
      </c>
      <c r="AH43" s="1038">
        <f t="shared" si="45"/>
        <v>2.5</v>
      </c>
      <c r="AI43" s="1038">
        <f t="shared" si="45"/>
        <v>2</v>
      </c>
      <c r="AJ43" s="1037">
        <f t="shared" si="45"/>
        <v>0</v>
      </c>
      <c r="AK43" s="162" t="b">
        <f>P43+Q43+R43+S43=SUM(U43:AB43)</f>
        <v>1</v>
      </c>
    </row>
    <row r="44" spans="1:37" s="162" customFormat="1" ht="13.5" customHeight="1" x14ac:dyDescent="0.25">
      <c r="A44" s="1007"/>
      <c r="B44" s="1094"/>
      <c r="C44" s="1024"/>
      <c r="D44" s="1027"/>
      <c r="E44" s="1030"/>
      <c r="F44" s="1030"/>
      <c r="G44" s="1010"/>
      <c r="H44" s="1033"/>
      <c r="I44" s="1030"/>
      <c r="J44" s="1030"/>
      <c r="K44" s="1010"/>
      <c r="L44" s="1208"/>
      <c r="M44" s="1177"/>
      <c r="N44" s="1175"/>
      <c r="O44" s="1175"/>
      <c r="P44" s="982"/>
      <c r="Q44" s="982"/>
      <c r="R44" s="982"/>
      <c r="S44" s="982"/>
      <c r="T44" s="1184"/>
      <c r="U44" s="191"/>
      <c r="V44" s="164"/>
      <c r="W44" s="169"/>
      <c r="X44" s="164"/>
      <c r="Y44" s="164"/>
      <c r="Z44" s="164">
        <v>25</v>
      </c>
      <c r="AA44" s="164">
        <v>20</v>
      </c>
      <c r="AB44" s="192"/>
      <c r="AC44" s="1045"/>
      <c r="AD44" s="1038"/>
      <c r="AE44" s="1038"/>
      <c r="AF44" s="1038"/>
      <c r="AG44" s="1038"/>
      <c r="AH44" s="1038"/>
      <c r="AI44" s="1038"/>
      <c r="AJ44" s="1037"/>
    </row>
    <row r="45" spans="1:37" s="162" customFormat="1" ht="15.75" customHeight="1" x14ac:dyDescent="0.25">
      <c r="A45" s="1008"/>
      <c r="B45" s="1095"/>
      <c r="C45" s="1025"/>
      <c r="D45" s="1028"/>
      <c r="E45" s="1031"/>
      <c r="F45" s="1031"/>
      <c r="G45" s="1011"/>
      <c r="H45" s="1034"/>
      <c r="I45" s="1031"/>
      <c r="J45" s="1031"/>
      <c r="K45" s="1011"/>
      <c r="L45" s="1209"/>
      <c r="M45" s="1178"/>
      <c r="N45" s="1175"/>
      <c r="O45" s="1175"/>
      <c r="P45" s="982"/>
      <c r="Q45" s="982"/>
      <c r="R45" s="982"/>
      <c r="S45" s="982"/>
      <c r="T45" s="1184"/>
      <c r="U45" s="191"/>
      <c r="V45" s="164"/>
      <c r="W45" s="169"/>
      <c r="X45" s="164"/>
      <c r="Y45" s="164"/>
      <c r="Z45" s="166"/>
      <c r="AA45" s="157" t="s">
        <v>379</v>
      </c>
      <c r="AB45" s="193"/>
      <c r="AC45" s="1045"/>
      <c r="AD45" s="1038"/>
      <c r="AE45" s="1038"/>
      <c r="AF45" s="1038"/>
      <c r="AG45" s="1038"/>
      <c r="AH45" s="1038"/>
      <c r="AI45" s="1038"/>
      <c r="AJ45" s="1037"/>
    </row>
    <row r="46" spans="1:37" s="187" customFormat="1" ht="12.75" customHeight="1" x14ac:dyDescent="0.25">
      <c r="A46" s="1186">
        <f>1+A43</f>
        <v>11</v>
      </c>
      <c r="B46" s="1133" t="s">
        <v>265</v>
      </c>
      <c r="C46" s="997" t="s">
        <v>113</v>
      </c>
      <c r="D46" s="1026"/>
      <c r="E46" s="1029"/>
      <c r="F46" s="1029"/>
      <c r="G46" s="1009"/>
      <c r="H46" s="1033">
        <v>8</v>
      </c>
      <c r="I46" s="1030"/>
      <c r="J46" s="1030"/>
      <c r="K46" s="1010"/>
      <c r="L46" s="1108">
        <v>7</v>
      </c>
      <c r="M46" s="975">
        <f t="shared" ref="M46" si="46">N46/30</f>
        <v>2</v>
      </c>
      <c r="N46" s="977">
        <f>O46+T46</f>
        <v>60</v>
      </c>
      <c r="O46" s="977">
        <f t="shared" ref="O46" si="47">P46+Q46+R46+S46</f>
        <v>40</v>
      </c>
      <c r="P46" s="980">
        <v>38</v>
      </c>
      <c r="Q46" s="980"/>
      <c r="R46" s="980"/>
      <c r="S46" s="1017">
        <v>2</v>
      </c>
      <c r="T46" s="1049">
        <f>SUM(U47:AB47)</f>
        <v>20</v>
      </c>
      <c r="U46" s="207"/>
      <c r="V46" s="189"/>
      <c r="W46" s="189"/>
      <c r="X46" s="189"/>
      <c r="Y46" s="189"/>
      <c r="Z46" s="189"/>
      <c r="AA46" s="189">
        <v>20</v>
      </c>
      <c r="AB46" s="208">
        <v>20</v>
      </c>
      <c r="AC46" s="984">
        <f t="shared" ref="AC46:AJ46" si="48">(U46+U47)/30</f>
        <v>0</v>
      </c>
      <c r="AD46" s="986">
        <f t="shared" si="48"/>
        <v>0</v>
      </c>
      <c r="AE46" s="986">
        <f t="shared" si="48"/>
        <v>0</v>
      </c>
      <c r="AF46" s="986">
        <f t="shared" si="48"/>
        <v>0</v>
      </c>
      <c r="AG46" s="986">
        <f t="shared" si="48"/>
        <v>0</v>
      </c>
      <c r="AH46" s="986">
        <f t="shared" si="48"/>
        <v>0</v>
      </c>
      <c r="AI46" s="986">
        <f t="shared" si="48"/>
        <v>1</v>
      </c>
      <c r="AJ46" s="988">
        <f t="shared" si="48"/>
        <v>1</v>
      </c>
      <c r="AK46" s="162" t="b">
        <f>P46+Q46+R46+S46=SUM(U46:AB46)</f>
        <v>1</v>
      </c>
    </row>
    <row r="47" spans="1:37" s="187" customFormat="1" ht="14.25" customHeight="1" x14ac:dyDescent="0.25">
      <c r="A47" s="1007"/>
      <c r="B47" s="1094"/>
      <c r="C47" s="997"/>
      <c r="D47" s="1027"/>
      <c r="E47" s="1030"/>
      <c r="F47" s="1030"/>
      <c r="G47" s="1010"/>
      <c r="H47" s="1033"/>
      <c r="I47" s="1030"/>
      <c r="J47" s="1030"/>
      <c r="K47" s="1010"/>
      <c r="L47" s="1108"/>
      <c r="M47" s="976"/>
      <c r="N47" s="978"/>
      <c r="O47" s="978"/>
      <c r="P47" s="980"/>
      <c r="Q47" s="980"/>
      <c r="R47" s="980"/>
      <c r="S47" s="982"/>
      <c r="T47" s="1049"/>
      <c r="U47" s="196"/>
      <c r="V47" s="169"/>
      <c r="W47" s="169"/>
      <c r="X47" s="169"/>
      <c r="Y47" s="169"/>
      <c r="Z47" s="169"/>
      <c r="AA47" s="169">
        <v>10</v>
      </c>
      <c r="AB47" s="197">
        <v>10</v>
      </c>
      <c r="AC47" s="985"/>
      <c r="AD47" s="987"/>
      <c r="AE47" s="987"/>
      <c r="AF47" s="987"/>
      <c r="AG47" s="987"/>
      <c r="AH47" s="987"/>
      <c r="AI47" s="987"/>
      <c r="AJ47" s="989"/>
    </row>
    <row r="48" spans="1:37" s="187" customFormat="1" ht="12" customHeight="1" x14ac:dyDescent="0.25">
      <c r="A48" s="1008"/>
      <c r="B48" s="1095"/>
      <c r="C48" s="998"/>
      <c r="D48" s="1028"/>
      <c r="E48" s="1031"/>
      <c r="F48" s="1031"/>
      <c r="G48" s="1011"/>
      <c r="H48" s="1034"/>
      <c r="I48" s="1031"/>
      <c r="J48" s="1031"/>
      <c r="K48" s="1011"/>
      <c r="L48" s="1109"/>
      <c r="M48" s="976"/>
      <c r="N48" s="978"/>
      <c r="O48" s="978"/>
      <c r="P48" s="981"/>
      <c r="Q48" s="981"/>
      <c r="R48" s="981"/>
      <c r="S48" s="982"/>
      <c r="T48" s="1050"/>
      <c r="U48" s="196"/>
      <c r="V48" s="169"/>
      <c r="W48" s="169"/>
      <c r="X48" s="169"/>
      <c r="Y48" s="169"/>
      <c r="Z48" s="169"/>
      <c r="AA48" s="198"/>
      <c r="AB48" s="166" t="s">
        <v>308</v>
      </c>
      <c r="AC48" s="985"/>
      <c r="AD48" s="987"/>
      <c r="AE48" s="987"/>
      <c r="AF48" s="987"/>
      <c r="AG48" s="987"/>
      <c r="AH48" s="987"/>
      <c r="AI48" s="987"/>
      <c r="AJ48" s="989"/>
    </row>
    <row r="49" spans="1:37" s="187" customFormat="1" ht="12.75" customHeight="1" x14ac:dyDescent="0.25">
      <c r="A49" s="1186">
        <f t="shared" ref="A49" si="49">1+A46</f>
        <v>12</v>
      </c>
      <c r="B49" s="1133" t="s">
        <v>266</v>
      </c>
      <c r="C49" s="997" t="s">
        <v>78</v>
      </c>
      <c r="D49" s="1026">
        <v>8</v>
      </c>
      <c r="E49" s="1029"/>
      <c r="F49" s="1029"/>
      <c r="G49" s="1009"/>
      <c r="H49" s="1032"/>
      <c r="I49" s="1029"/>
      <c r="J49" s="1029"/>
      <c r="K49" s="1009"/>
      <c r="L49" s="1107"/>
      <c r="M49" s="1149">
        <f t="shared" ref="M49" si="50">N49/30</f>
        <v>4.5</v>
      </c>
      <c r="N49" s="1057">
        <f>O49+T49</f>
        <v>135</v>
      </c>
      <c r="O49" s="978">
        <f t="shared" ref="O49" si="51">P49+Q49+R49+S49</f>
        <v>90</v>
      </c>
      <c r="P49" s="979">
        <v>40</v>
      </c>
      <c r="Q49" s="979">
        <v>36</v>
      </c>
      <c r="R49" s="979">
        <v>12</v>
      </c>
      <c r="S49" s="982">
        <v>2</v>
      </c>
      <c r="T49" s="1048">
        <f t="shared" ref="T49" si="52">SUM(U50:AB50)</f>
        <v>45</v>
      </c>
      <c r="U49" s="194"/>
      <c r="V49" s="169"/>
      <c r="W49" s="169"/>
      <c r="X49" s="169"/>
      <c r="Y49" s="169"/>
      <c r="Z49" s="169"/>
      <c r="AA49" s="169">
        <v>50</v>
      </c>
      <c r="AB49" s="197">
        <v>40</v>
      </c>
      <c r="AC49" s="1069">
        <f t="shared" ref="AC49:AJ49" si="53">(U49+U50)/30</f>
        <v>0</v>
      </c>
      <c r="AD49" s="1067">
        <f t="shared" si="53"/>
        <v>0</v>
      </c>
      <c r="AE49" s="1067">
        <f t="shared" si="53"/>
        <v>0</v>
      </c>
      <c r="AF49" s="1067">
        <f t="shared" si="53"/>
        <v>0</v>
      </c>
      <c r="AG49" s="1067">
        <f t="shared" si="53"/>
        <v>0</v>
      </c>
      <c r="AH49" s="1067">
        <f t="shared" si="53"/>
        <v>0</v>
      </c>
      <c r="AI49" s="1282">
        <f t="shared" si="53"/>
        <v>2.5</v>
      </c>
      <c r="AJ49" s="1046">
        <f t="shared" si="53"/>
        <v>2</v>
      </c>
      <c r="AK49" s="162" t="b">
        <f>P49+Q49+R49+S49=SUM(U49:AB49)</f>
        <v>1</v>
      </c>
    </row>
    <row r="50" spans="1:37" s="187" customFormat="1" ht="14.25" customHeight="1" x14ac:dyDescent="0.25">
      <c r="A50" s="1007"/>
      <c r="B50" s="1094"/>
      <c r="C50" s="997"/>
      <c r="D50" s="1027"/>
      <c r="E50" s="1030"/>
      <c r="F50" s="1030"/>
      <c r="G50" s="1010"/>
      <c r="H50" s="1033"/>
      <c r="I50" s="1030"/>
      <c r="J50" s="1030"/>
      <c r="K50" s="1010"/>
      <c r="L50" s="1108"/>
      <c r="M50" s="1150"/>
      <c r="N50" s="1058"/>
      <c r="O50" s="978"/>
      <c r="P50" s="980"/>
      <c r="Q50" s="980"/>
      <c r="R50" s="980"/>
      <c r="S50" s="982"/>
      <c r="T50" s="1049"/>
      <c r="U50" s="196"/>
      <c r="V50" s="169"/>
      <c r="W50" s="169"/>
      <c r="X50" s="169"/>
      <c r="Y50" s="169"/>
      <c r="Z50" s="169"/>
      <c r="AA50" s="169">
        <v>25</v>
      </c>
      <c r="AB50" s="197">
        <v>20</v>
      </c>
      <c r="AC50" s="1059"/>
      <c r="AD50" s="1055"/>
      <c r="AE50" s="1055"/>
      <c r="AF50" s="1055"/>
      <c r="AG50" s="1055"/>
      <c r="AH50" s="1055"/>
      <c r="AI50" s="1283"/>
      <c r="AJ50" s="1047"/>
    </row>
    <row r="51" spans="1:37" s="187" customFormat="1" ht="14.25" customHeight="1" x14ac:dyDescent="0.25">
      <c r="A51" s="1008"/>
      <c r="B51" s="1095"/>
      <c r="C51" s="998"/>
      <c r="D51" s="1028"/>
      <c r="E51" s="1031"/>
      <c r="F51" s="1031"/>
      <c r="G51" s="1011"/>
      <c r="H51" s="1034"/>
      <c r="I51" s="1031"/>
      <c r="J51" s="1031"/>
      <c r="K51" s="1011"/>
      <c r="L51" s="1109"/>
      <c r="M51" s="975"/>
      <c r="N51" s="977"/>
      <c r="O51" s="978"/>
      <c r="P51" s="981"/>
      <c r="Q51" s="981"/>
      <c r="R51" s="981"/>
      <c r="S51" s="982"/>
      <c r="T51" s="1050"/>
      <c r="U51" s="196"/>
      <c r="V51" s="169"/>
      <c r="W51" s="169"/>
      <c r="X51" s="169"/>
      <c r="Y51" s="169"/>
      <c r="Z51" s="169"/>
      <c r="AA51" s="166"/>
      <c r="AB51" s="179" t="s">
        <v>107</v>
      </c>
      <c r="AC51" s="984"/>
      <c r="AD51" s="986"/>
      <c r="AE51" s="986"/>
      <c r="AF51" s="986"/>
      <c r="AG51" s="986"/>
      <c r="AH51" s="986"/>
      <c r="AI51" s="1284"/>
      <c r="AJ51" s="988"/>
    </row>
    <row r="52" spans="1:37" s="187" customFormat="1" ht="15" customHeight="1" x14ac:dyDescent="0.25">
      <c r="A52" s="1186">
        <f t="shared" ref="A52" si="54">1+A49</f>
        <v>13</v>
      </c>
      <c r="B52" s="1133" t="s">
        <v>267</v>
      </c>
      <c r="C52" s="997" t="s">
        <v>103</v>
      </c>
      <c r="D52" s="1026"/>
      <c r="E52" s="1029"/>
      <c r="F52" s="1029"/>
      <c r="G52" s="1009"/>
      <c r="H52" s="1032">
        <v>7</v>
      </c>
      <c r="I52" s="1029"/>
      <c r="J52" s="1029"/>
      <c r="K52" s="1009"/>
      <c r="L52" s="1107"/>
      <c r="M52" s="976">
        <f t="shared" ref="M52" si="55">N52/30</f>
        <v>3</v>
      </c>
      <c r="N52" s="978">
        <f t="shared" ref="N52" si="56">O52+T52</f>
        <v>90</v>
      </c>
      <c r="O52" s="978">
        <f t="shared" ref="O52" si="57">P52+Q52+R52+S52</f>
        <v>60</v>
      </c>
      <c r="P52" s="979">
        <v>40</v>
      </c>
      <c r="Q52" s="979">
        <v>10</v>
      </c>
      <c r="R52" s="979">
        <v>8</v>
      </c>
      <c r="S52" s="982">
        <v>2</v>
      </c>
      <c r="T52" s="1048">
        <f t="shared" ref="T52" si="58">SUM(U53:AB53)</f>
        <v>30</v>
      </c>
      <c r="U52" s="194"/>
      <c r="V52" s="169"/>
      <c r="W52" s="169"/>
      <c r="X52" s="169"/>
      <c r="Y52" s="169"/>
      <c r="Z52" s="169"/>
      <c r="AA52" s="197">
        <v>60</v>
      </c>
      <c r="AB52" s="195"/>
      <c r="AC52" s="985">
        <f t="shared" ref="AC52:AJ52" si="59">(U52+U53)/30</f>
        <v>0</v>
      </c>
      <c r="AD52" s="987">
        <f t="shared" si="59"/>
        <v>0</v>
      </c>
      <c r="AE52" s="987">
        <f t="shared" si="59"/>
        <v>0</v>
      </c>
      <c r="AF52" s="987">
        <f t="shared" si="59"/>
        <v>0</v>
      </c>
      <c r="AG52" s="987">
        <f t="shared" si="59"/>
        <v>0</v>
      </c>
      <c r="AH52" s="987">
        <f t="shared" si="59"/>
        <v>0</v>
      </c>
      <c r="AI52" s="987">
        <f t="shared" si="59"/>
        <v>3</v>
      </c>
      <c r="AJ52" s="989">
        <f t="shared" si="59"/>
        <v>0</v>
      </c>
      <c r="AK52" s="162" t="b">
        <f>P52+Q52+R52+S52=SUM(U52:AB52)</f>
        <v>1</v>
      </c>
    </row>
    <row r="53" spans="1:37" s="187" customFormat="1" ht="13.5" customHeight="1" x14ac:dyDescent="0.25">
      <c r="A53" s="1007"/>
      <c r="B53" s="1094"/>
      <c r="C53" s="997"/>
      <c r="D53" s="1027"/>
      <c r="E53" s="1030"/>
      <c r="F53" s="1030"/>
      <c r="G53" s="1010"/>
      <c r="H53" s="1033"/>
      <c r="I53" s="1030"/>
      <c r="J53" s="1030"/>
      <c r="K53" s="1010"/>
      <c r="L53" s="1108"/>
      <c r="M53" s="976"/>
      <c r="N53" s="978"/>
      <c r="O53" s="978"/>
      <c r="P53" s="980"/>
      <c r="Q53" s="980"/>
      <c r="R53" s="980"/>
      <c r="S53" s="982"/>
      <c r="T53" s="1049"/>
      <c r="U53" s="196"/>
      <c r="V53" s="169"/>
      <c r="W53" s="169"/>
      <c r="X53" s="169"/>
      <c r="Y53" s="169"/>
      <c r="Z53" s="169"/>
      <c r="AA53" s="197">
        <v>30</v>
      </c>
      <c r="AB53" s="197"/>
      <c r="AC53" s="985"/>
      <c r="AD53" s="987"/>
      <c r="AE53" s="987"/>
      <c r="AF53" s="987"/>
      <c r="AG53" s="987"/>
      <c r="AH53" s="987"/>
      <c r="AI53" s="987"/>
      <c r="AJ53" s="989"/>
    </row>
    <row r="54" spans="1:37" s="187" customFormat="1" ht="14.25" customHeight="1" x14ac:dyDescent="0.25">
      <c r="A54" s="1008"/>
      <c r="B54" s="1095"/>
      <c r="C54" s="998"/>
      <c r="D54" s="1028"/>
      <c r="E54" s="1031"/>
      <c r="F54" s="1031"/>
      <c r="G54" s="1011"/>
      <c r="H54" s="1034"/>
      <c r="I54" s="1031"/>
      <c r="J54" s="1031"/>
      <c r="K54" s="1011"/>
      <c r="L54" s="1109"/>
      <c r="M54" s="976"/>
      <c r="N54" s="978"/>
      <c r="O54" s="978"/>
      <c r="P54" s="981"/>
      <c r="Q54" s="981"/>
      <c r="R54" s="981"/>
      <c r="S54" s="982"/>
      <c r="T54" s="1050"/>
      <c r="U54" s="196"/>
      <c r="V54" s="169"/>
      <c r="W54" s="169"/>
      <c r="X54" s="169"/>
      <c r="Y54" s="169"/>
      <c r="Z54" s="169"/>
      <c r="AA54" s="166" t="s">
        <v>308</v>
      </c>
      <c r="AB54" s="197"/>
      <c r="AC54" s="985"/>
      <c r="AD54" s="987"/>
      <c r="AE54" s="987"/>
      <c r="AF54" s="987"/>
      <c r="AG54" s="987"/>
      <c r="AH54" s="987"/>
      <c r="AI54" s="987"/>
      <c r="AJ54" s="989"/>
    </row>
    <row r="55" spans="1:37" s="162" customFormat="1" ht="14.25" customHeight="1" x14ac:dyDescent="0.25">
      <c r="A55" s="1186">
        <f t="shared" ref="A55" si="60">1+A52</f>
        <v>14</v>
      </c>
      <c r="B55" s="1133" t="s">
        <v>268</v>
      </c>
      <c r="C55" s="1093" t="s">
        <v>334</v>
      </c>
      <c r="D55" s="1026"/>
      <c r="E55" s="1029"/>
      <c r="F55" s="1029"/>
      <c r="G55" s="1009"/>
      <c r="H55" s="1032"/>
      <c r="I55" s="1029"/>
      <c r="J55" s="1029"/>
      <c r="K55" s="1009"/>
      <c r="L55" s="1107"/>
      <c r="M55" s="1176">
        <f t="shared" ref="M55" si="61">N55/30</f>
        <v>2</v>
      </c>
      <c r="N55" s="1138">
        <f>O55+T55</f>
        <v>60</v>
      </c>
      <c r="O55" s="1138">
        <f>P55+Q55+R55+S55</f>
        <v>40</v>
      </c>
      <c r="P55" s="1136">
        <v>38</v>
      </c>
      <c r="Q55" s="1136"/>
      <c r="R55" s="1136"/>
      <c r="S55" s="982">
        <v>2</v>
      </c>
      <c r="T55" s="1048">
        <f t="shared" ref="T55" si="62">SUM(U56:AB56)</f>
        <v>20</v>
      </c>
      <c r="U55" s="209"/>
      <c r="V55" s="170"/>
      <c r="W55" s="170"/>
      <c r="X55" s="170"/>
      <c r="Y55" s="170"/>
      <c r="Z55" s="164"/>
      <c r="AA55" s="164">
        <v>40</v>
      </c>
      <c r="AB55" s="210"/>
      <c r="AC55" s="985">
        <f t="shared" ref="AC55" si="63">(U55+U56)/30</f>
        <v>0</v>
      </c>
      <c r="AD55" s="987">
        <f t="shared" ref="AD55" si="64">(V55+V56)/30</f>
        <v>0</v>
      </c>
      <c r="AE55" s="987">
        <f t="shared" ref="AE55" si="65">(W55+W56)/30</f>
        <v>0</v>
      </c>
      <c r="AF55" s="987">
        <f t="shared" ref="AF55" si="66">(X55+X56)/30</f>
        <v>0</v>
      </c>
      <c r="AG55" s="987">
        <f t="shared" ref="AG55" si="67">(Y55+Y56)/30</f>
        <v>0</v>
      </c>
      <c r="AH55" s="987">
        <f t="shared" ref="AH55" si="68">(Z55+Z56)/30</f>
        <v>0</v>
      </c>
      <c r="AI55" s="987">
        <f t="shared" ref="AI55" si="69">(AA55+AA56)/30</f>
        <v>2</v>
      </c>
      <c r="AJ55" s="989">
        <f t="shared" ref="AJ55" si="70">(AB55+AB56)/30</f>
        <v>0</v>
      </c>
      <c r="AK55" s="162" t="b">
        <f>P55+Q55+R55+S55=SUM(U55:AB55)</f>
        <v>1</v>
      </c>
    </row>
    <row r="56" spans="1:37" s="162" customFormat="1" ht="13.5" customHeight="1" x14ac:dyDescent="0.25">
      <c r="A56" s="1007"/>
      <c r="B56" s="1094"/>
      <c r="C56" s="1024"/>
      <c r="D56" s="1027"/>
      <c r="E56" s="1030"/>
      <c r="F56" s="1030"/>
      <c r="G56" s="1010"/>
      <c r="H56" s="1033"/>
      <c r="I56" s="1030"/>
      <c r="J56" s="1030"/>
      <c r="K56" s="1010"/>
      <c r="L56" s="1108"/>
      <c r="M56" s="1177"/>
      <c r="N56" s="1139"/>
      <c r="O56" s="1139"/>
      <c r="P56" s="1137"/>
      <c r="Q56" s="1137"/>
      <c r="R56" s="1137"/>
      <c r="S56" s="982"/>
      <c r="T56" s="1049"/>
      <c r="U56" s="211"/>
      <c r="V56" s="212"/>
      <c r="W56" s="212"/>
      <c r="X56" s="212"/>
      <c r="Y56" s="212"/>
      <c r="Z56" s="175"/>
      <c r="AA56" s="175">
        <v>20</v>
      </c>
      <c r="AB56" s="213"/>
      <c r="AC56" s="985"/>
      <c r="AD56" s="987"/>
      <c r="AE56" s="987"/>
      <c r="AF56" s="987"/>
      <c r="AG56" s="987"/>
      <c r="AH56" s="987"/>
      <c r="AI56" s="987"/>
      <c r="AJ56" s="989"/>
    </row>
    <row r="57" spans="1:37" s="162" customFormat="1" ht="13.5" customHeight="1" x14ac:dyDescent="0.25">
      <c r="A57" s="1008"/>
      <c r="B57" s="1095"/>
      <c r="C57" s="1025"/>
      <c r="D57" s="1028"/>
      <c r="E57" s="1031"/>
      <c r="F57" s="1031"/>
      <c r="G57" s="1011"/>
      <c r="H57" s="1034"/>
      <c r="I57" s="1031"/>
      <c r="J57" s="1031"/>
      <c r="K57" s="1011"/>
      <c r="L57" s="1109"/>
      <c r="M57" s="1178"/>
      <c r="N57" s="1140"/>
      <c r="O57" s="1140"/>
      <c r="P57" s="1017"/>
      <c r="Q57" s="1017"/>
      <c r="R57" s="1017"/>
      <c r="S57" s="982"/>
      <c r="T57" s="1050"/>
      <c r="U57" s="188"/>
      <c r="V57" s="175"/>
      <c r="W57" s="175"/>
      <c r="X57" s="175"/>
      <c r="Y57" s="175"/>
      <c r="Z57" s="166"/>
      <c r="AA57" s="166" t="s">
        <v>308</v>
      </c>
      <c r="AB57" s="193"/>
      <c r="AC57" s="985"/>
      <c r="AD57" s="987"/>
      <c r="AE57" s="987"/>
      <c r="AF57" s="987"/>
      <c r="AG57" s="987"/>
      <c r="AH57" s="987"/>
      <c r="AI57" s="987"/>
      <c r="AJ57" s="989"/>
    </row>
    <row r="58" spans="1:37" s="162" customFormat="1" ht="14.25" customHeight="1" x14ac:dyDescent="0.25">
      <c r="A58" s="1186">
        <f t="shared" ref="A58" si="71">1+A55</f>
        <v>15</v>
      </c>
      <c r="B58" s="1133" t="s">
        <v>269</v>
      </c>
      <c r="C58" s="1093" t="s">
        <v>176</v>
      </c>
      <c r="D58" s="1026"/>
      <c r="E58" s="1029"/>
      <c r="F58" s="1029"/>
      <c r="G58" s="1009"/>
      <c r="H58" s="1032">
        <v>6</v>
      </c>
      <c r="I58" s="1029"/>
      <c r="J58" s="1029"/>
      <c r="K58" s="1009"/>
      <c r="L58" s="1107"/>
      <c r="M58" s="1176">
        <f t="shared" ref="M58" si="72">N58/30</f>
        <v>3</v>
      </c>
      <c r="N58" s="1138">
        <f>O58+T58</f>
        <v>90</v>
      </c>
      <c r="O58" s="1138">
        <f>P58+Q58+R58+S58</f>
        <v>90</v>
      </c>
      <c r="P58" s="1136"/>
      <c r="Q58" s="1136"/>
      <c r="R58" s="1136">
        <v>90</v>
      </c>
      <c r="S58" s="1136"/>
      <c r="T58" s="1048">
        <f t="shared" ref="T58" si="73">SUM(U59:AB59)</f>
        <v>0</v>
      </c>
      <c r="U58" s="209"/>
      <c r="V58" s="170"/>
      <c r="W58" s="170"/>
      <c r="X58" s="170"/>
      <c r="Y58" s="170"/>
      <c r="Z58" s="164">
        <v>90</v>
      </c>
      <c r="AA58" s="170"/>
      <c r="AB58" s="210"/>
      <c r="AC58" s="985">
        <f t="shared" ref="AC58" si="74">(U58+U59)/30</f>
        <v>0</v>
      </c>
      <c r="AD58" s="987">
        <f t="shared" ref="AD58" si="75">(V58+V59)/30</f>
        <v>0</v>
      </c>
      <c r="AE58" s="987">
        <f t="shared" ref="AE58" si="76">(W58+W59)/30</f>
        <v>0</v>
      </c>
      <c r="AF58" s="987">
        <f t="shared" ref="AF58" si="77">(X58+X59)/30</f>
        <v>0</v>
      </c>
      <c r="AG58" s="987">
        <f t="shared" ref="AG58" si="78">(Y58+Y59)/30</f>
        <v>0</v>
      </c>
      <c r="AH58" s="987">
        <f t="shared" ref="AH58" si="79">(Z58+Z59)/30</f>
        <v>3</v>
      </c>
      <c r="AI58" s="987">
        <f t="shared" ref="AI58" si="80">(AA58+AA59)/30</f>
        <v>0</v>
      </c>
      <c r="AJ58" s="989">
        <f t="shared" ref="AJ58" si="81">(AB58+AB59)/30</f>
        <v>0</v>
      </c>
      <c r="AK58" s="162" t="b">
        <f>P58+Q58+R58=SUM(U58:AB58)</f>
        <v>1</v>
      </c>
    </row>
    <row r="59" spans="1:37" s="162" customFormat="1" ht="12" customHeight="1" x14ac:dyDescent="0.25">
      <c r="A59" s="1007"/>
      <c r="B59" s="1094"/>
      <c r="C59" s="1024"/>
      <c r="D59" s="1027"/>
      <c r="E59" s="1030"/>
      <c r="F59" s="1030"/>
      <c r="G59" s="1010"/>
      <c r="H59" s="1033"/>
      <c r="I59" s="1030"/>
      <c r="J59" s="1030"/>
      <c r="K59" s="1010"/>
      <c r="L59" s="1108"/>
      <c r="M59" s="1177"/>
      <c r="N59" s="1139"/>
      <c r="O59" s="1139"/>
      <c r="P59" s="1137"/>
      <c r="Q59" s="1137"/>
      <c r="R59" s="1137"/>
      <c r="S59" s="1137"/>
      <c r="T59" s="1049"/>
      <c r="U59" s="211"/>
      <c r="V59" s="212"/>
      <c r="W59" s="212"/>
      <c r="X59" s="212"/>
      <c r="Y59" s="212"/>
      <c r="Z59" s="175"/>
      <c r="AA59" s="212"/>
      <c r="AB59" s="213"/>
      <c r="AC59" s="985"/>
      <c r="AD59" s="987"/>
      <c r="AE59" s="987"/>
      <c r="AF59" s="987"/>
      <c r="AG59" s="987"/>
      <c r="AH59" s="987"/>
      <c r="AI59" s="987"/>
      <c r="AJ59" s="989"/>
    </row>
    <row r="60" spans="1:37" s="162" customFormat="1" ht="14.25" customHeight="1" x14ac:dyDescent="0.25">
      <c r="A60" s="1008"/>
      <c r="B60" s="1095"/>
      <c r="C60" s="1025"/>
      <c r="D60" s="1028"/>
      <c r="E60" s="1031"/>
      <c r="F60" s="1031"/>
      <c r="G60" s="1011"/>
      <c r="H60" s="1034"/>
      <c r="I60" s="1031"/>
      <c r="J60" s="1031"/>
      <c r="K60" s="1011"/>
      <c r="L60" s="1109"/>
      <c r="M60" s="1178"/>
      <c r="N60" s="1140"/>
      <c r="O60" s="1140"/>
      <c r="P60" s="1017"/>
      <c r="Q60" s="1017"/>
      <c r="R60" s="1017"/>
      <c r="S60" s="1017"/>
      <c r="T60" s="1050"/>
      <c r="U60" s="188"/>
      <c r="V60" s="175"/>
      <c r="W60" s="175"/>
      <c r="X60" s="175"/>
      <c r="Y60" s="175"/>
      <c r="Z60" s="166" t="s">
        <v>308</v>
      </c>
      <c r="AA60" s="175"/>
      <c r="AB60" s="193"/>
      <c r="AC60" s="985"/>
      <c r="AD60" s="987"/>
      <c r="AE60" s="987"/>
      <c r="AF60" s="987"/>
      <c r="AG60" s="987"/>
      <c r="AH60" s="987"/>
      <c r="AI60" s="987"/>
      <c r="AJ60" s="989"/>
    </row>
    <row r="61" spans="1:37" s="162" customFormat="1" ht="12.75" customHeight="1" x14ac:dyDescent="0.25">
      <c r="A61" s="1186">
        <f t="shared" ref="A61" si="82">1+A58</f>
        <v>16</v>
      </c>
      <c r="B61" s="1133" t="s">
        <v>270</v>
      </c>
      <c r="C61" s="1093" t="s">
        <v>179</v>
      </c>
      <c r="D61" s="214"/>
      <c r="E61" s="215"/>
      <c r="F61" s="215"/>
      <c r="G61" s="216"/>
      <c r="H61" s="205">
        <v>8</v>
      </c>
      <c r="I61" s="215"/>
      <c r="J61" s="215"/>
      <c r="K61" s="216"/>
      <c r="L61" s="217"/>
      <c r="M61" s="554">
        <f t="shared" ref="M61" si="83">N61/30</f>
        <v>6</v>
      </c>
      <c r="N61" s="545">
        <f>O61+T61</f>
        <v>180</v>
      </c>
      <c r="O61" s="545">
        <f>P61+Q61+R61+S61</f>
        <v>180</v>
      </c>
      <c r="P61" s="218"/>
      <c r="Q61" s="218"/>
      <c r="R61" s="218">
        <v>180</v>
      </c>
      <c r="S61" s="218"/>
      <c r="T61" s="548">
        <f t="shared" ref="T61" si="84">SUM(U62:AB62)</f>
        <v>0</v>
      </c>
      <c r="U61" s="209"/>
      <c r="V61" s="170"/>
      <c r="W61" s="170"/>
      <c r="X61" s="170"/>
      <c r="Y61" s="170"/>
      <c r="Z61" s="164"/>
      <c r="AA61" s="164"/>
      <c r="AB61" s="168">
        <v>180</v>
      </c>
      <c r="AC61" s="985">
        <f t="shared" ref="AC61:AJ61" si="85">(U61+U62)/30</f>
        <v>0</v>
      </c>
      <c r="AD61" s="987">
        <f t="shared" si="85"/>
        <v>0</v>
      </c>
      <c r="AE61" s="987">
        <f t="shared" si="85"/>
        <v>0</v>
      </c>
      <c r="AF61" s="987">
        <f t="shared" si="85"/>
        <v>0</v>
      </c>
      <c r="AG61" s="987">
        <f t="shared" si="85"/>
        <v>0</v>
      </c>
      <c r="AH61" s="987">
        <f t="shared" si="85"/>
        <v>0</v>
      </c>
      <c r="AI61" s="987">
        <f t="shared" si="85"/>
        <v>0</v>
      </c>
      <c r="AJ61" s="989">
        <f t="shared" si="85"/>
        <v>6</v>
      </c>
      <c r="AK61" s="162" t="b">
        <f>P61+Q61+R61=SUM(U61:AB61)</f>
        <v>1</v>
      </c>
    </row>
    <row r="62" spans="1:37" s="162" customFormat="1" ht="14.25" customHeight="1" x14ac:dyDescent="0.25">
      <c r="A62" s="1007"/>
      <c r="B62" s="1094"/>
      <c r="C62" s="1024"/>
      <c r="D62" s="219"/>
      <c r="E62" s="220"/>
      <c r="F62" s="220"/>
      <c r="G62" s="221"/>
      <c r="H62" s="222"/>
      <c r="I62" s="220"/>
      <c r="J62" s="220"/>
      <c r="K62" s="221"/>
      <c r="L62" s="223"/>
      <c r="M62" s="555"/>
      <c r="N62" s="546"/>
      <c r="O62" s="546"/>
      <c r="P62" s="224"/>
      <c r="Q62" s="224"/>
      <c r="R62" s="224"/>
      <c r="S62" s="224"/>
      <c r="T62" s="549"/>
      <c r="U62" s="211"/>
      <c r="V62" s="212"/>
      <c r="W62" s="212"/>
      <c r="X62" s="212"/>
      <c r="Y62" s="212"/>
      <c r="Z62" s="175"/>
      <c r="AA62" s="175"/>
      <c r="AB62" s="193"/>
      <c r="AC62" s="985"/>
      <c r="AD62" s="987"/>
      <c r="AE62" s="987"/>
      <c r="AF62" s="987"/>
      <c r="AG62" s="987"/>
      <c r="AH62" s="987"/>
      <c r="AI62" s="987"/>
      <c r="AJ62" s="989"/>
    </row>
    <row r="63" spans="1:37" s="162" customFormat="1" ht="17.25" customHeight="1" x14ac:dyDescent="0.25">
      <c r="A63" s="1008"/>
      <c r="B63" s="1095"/>
      <c r="C63" s="1025"/>
      <c r="D63" s="225"/>
      <c r="E63" s="226"/>
      <c r="F63" s="226"/>
      <c r="G63" s="227"/>
      <c r="H63" s="208"/>
      <c r="I63" s="226"/>
      <c r="J63" s="226"/>
      <c r="K63" s="227"/>
      <c r="L63" s="228"/>
      <c r="M63" s="556"/>
      <c r="N63" s="547"/>
      <c r="O63" s="547"/>
      <c r="P63" s="175"/>
      <c r="Q63" s="175"/>
      <c r="R63" s="175"/>
      <c r="S63" s="175"/>
      <c r="T63" s="550"/>
      <c r="U63" s="188"/>
      <c r="V63" s="175"/>
      <c r="W63" s="175"/>
      <c r="X63" s="175"/>
      <c r="Y63" s="175"/>
      <c r="Z63" s="175"/>
      <c r="AA63" s="175">
        <v>0</v>
      </c>
      <c r="AB63" s="166" t="s">
        <v>308</v>
      </c>
      <c r="AC63" s="985"/>
      <c r="AD63" s="987"/>
      <c r="AE63" s="987"/>
      <c r="AF63" s="987"/>
      <c r="AG63" s="987"/>
      <c r="AH63" s="987"/>
      <c r="AI63" s="987"/>
      <c r="AJ63" s="989"/>
    </row>
    <row r="64" spans="1:37" s="187" customFormat="1" ht="14.25" customHeight="1" x14ac:dyDescent="0.25">
      <c r="A64" s="1186">
        <v>17</v>
      </c>
      <c r="B64" s="1133" t="s">
        <v>333</v>
      </c>
      <c r="C64" s="1305" t="s">
        <v>216</v>
      </c>
      <c r="D64" s="1026"/>
      <c r="E64" s="1029"/>
      <c r="F64" s="1029"/>
      <c r="G64" s="1009"/>
      <c r="H64" s="1029"/>
      <c r="I64" s="1029"/>
      <c r="J64" s="1029"/>
      <c r="K64" s="1009"/>
      <c r="L64" s="229"/>
      <c r="M64" s="1176">
        <f t="shared" ref="M64" si="86">N64/30</f>
        <v>5</v>
      </c>
      <c r="N64" s="1138">
        <f>O64+T64</f>
        <v>150</v>
      </c>
      <c r="O64" s="1134">
        <f>SUM(P64:S66)</f>
        <v>0</v>
      </c>
      <c r="P64" s="1136"/>
      <c r="Q64" s="1136"/>
      <c r="R64" s="1136"/>
      <c r="S64" s="1136"/>
      <c r="T64" s="1048">
        <f t="shared" ref="T64" si="87">SUM(U65:AB65)</f>
        <v>150</v>
      </c>
      <c r="U64" s="230"/>
      <c r="V64" s="206"/>
      <c r="W64" s="206"/>
      <c r="X64" s="206"/>
      <c r="Y64" s="206"/>
      <c r="Z64" s="206"/>
      <c r="AA64" s="206"/>
      <c r="AB64" s="168"/>
      <c r="AC64" s="985">
        <f t="shared" ref="AC64" si="88">(U64+U65)/30</f>
        <v>0</v>
      </c>
      <c r="AD64" s="987">
        <f t="shared" ref="AD64" si="89">(V64+V65)/30</f>
        <v>0</v>
      </c>
      <c r="AE64" s="987">
        <f t="shared" ref="AE64" si="90">(W64+W65)/30</f>
        <v>0</v>
      </c>
      <c r="AF64" s="987">
        <f t="shared" ref="AF64" si="91">(X64+X65)/30</f>
        <v>0</v>
      </c>
      <c r="AG64" s="987">
        <f t="shared" ref="AG64" si="92">(Y64+Y65)/30</f>
        <v>0</v>
      </c>
      <c r="AH64" s="987">
        <f t="shared" ref="AH64" si="93">(Z64+Z65)/30</f>
        <v>0</v>
      </c>
      <c r="AI64" s="987">
        <f t="shared" ref="AI64" si="94">(AA64+AA65)/30</f>
        <v>0</v>
      </c>
      <c r="AJ64" s="989">
        <f t="shared" ref="AJ64" si="95">(AB64+AB65)/30</f>
        <v>5</v>
      </c>
      <c r="AK64" s="162" t="b">
        <f>P64+Q64+R64+S64=SUM(U64:AB64)</f>
        <v>1</v>
      </c>
    </row>
    <row r="65" spans="1:44" s="187" customFormat="1" ht="14.25" customHeight="1" x14ac:dyDescent="0.25">
      <c r="A65" s="1007"/>
      <c r="B65" s="1094"/>
      <c r="C65" s="1306"/>
      <c r="D65" s="1027"/>
      <c r="E65" s="1030"/>
      <c r="F65" s="1030"/>
      <c r="G65" s="1010"/>
      <c r="H65" s="1030"/>
      <c r="I65" s="1030"/>
      <c r="J65" s="1030"/>
      <c r="K65" s="1010"/>
      <c r="L65" s="231"/>
      <c r="M65" s="1177"/>
      <c r="N65" s="1139"/>
      <c r="O65" s="1134"/>
      <c r="P65" s="1137"/>
      <c r="Q65" s="1137"/>
      <c r="R65" s="1137"/>
      <c r="S65" s="1137"/>
      <c r="T65" s="1049"/>
      <c r="U65" s="230"/>
      <c r="V65" s="206"/>
      <c r="W65" s="206"/>
      <c r="X65" s="206"/>
      <c r="Y65" s="206"/>
      <c r="Z65" s="206"/>
      <c r="AA65" s="206"/>
      <c r="AB65" s="168">
        <v>150</v>
      </c>
      <c r="AC65" s="985"/>
      <c r="AD65" s="987"/>
      <c r="AE65" s="987"/>
      <c r="AF65" s="987"/>
      <c r="AG65" s="987"/>
      <c r="AH65" s="987"/>
      <c r="AI65" s="987"/>
      <c r="AJ65" s="989"/>
      <c r="AK65" s="162"/>
    </row>
    <row r="66" spans="1:44" s="187" customFormat="1" ht="14.25" customHeight="1" thickBot="1" x14ac:dyDescent="0.3">
      <c r="A66" s="1008"/>
      <c r="B66" s="1095"/>
      <c r="C66" s="1307"/>
      <c r="D66" s="1027"/>
      <c r="E66" s="1030"/>
      <c r="F66" s="1030"/>
      <c r="G66" s="1010"/>
      <c r="H66" s="1030"/>
      <c r="I66" s="1030"/>
      <c r="J66" s="1030"/>
      <c r="K66" s="1010"/>
      <c r="L66" s="231"/>
      <c r="M66" s="1177"/>
      <c r="N66" s="1139"/>
      <c r="O66" s="1135"/>
      <c r="P66" s="1137"/>
      <c r="Q66" s="1137"/>
      <c r="R66" s="1137"/>
      <c r="S66" s="1137"/>
      <c r="T66" s="1049"/>
      <c r="U66" s="232"/>
      <c r="V66" s="224"/>
      <c r="W66" s="224"/>
      <c r="X66" s="224"/>
      <c r="Y66" s="224"/>
      <c r="Z66" s="224"/>
      <c r="AA66" s="224"/>
      <c r="AB66" s="530" t="s">
        <v>390</v>
      </c>
      <c r="AC66" s="1069"/>
      <c r="AD66" s="1067"/>
      <c r="AE66" s="1067"/>
      <c r="AF66" s="1067"/>
      <c r="AG66" s="1067"/>
      <c r="AH66" s="1067"/>
      <c r="AI66" s="1067"/>
      <c r="AJ66" s="1046"/>
    </row>
    <row r="67" spans="1:44" s="306" customFormat="1" ht="15" customHeight="1" x14ac:dyDescent="0.25">
      <c r="A67" s="1121" t="s">
        <v>291</v>
      </c>
      <c r="B67" s="1122"/>
      <c r="C67" s="1123"/>
      <c r="D67" s="553"/>
      <c r="E67" s="552"/>
      <c r="F67" s="552"/>
      <c r="G67" s="557"/>
      <c r="H67" s="552"/>
      <c r="I67" s="552"/>
      <c r="J67" s="552"/>
      <c r="K67" s="557"/>
      <c r="L67" s="576"/>
      <c r="M67" s="1099">
        <f t="shared" ref="M67:T67" si="96">SUM(M28:M66)</f>
        <v>51.5</v>
      </c>
      <c r="N67" s="1074">
        <f t="shared" si="96"/>
        <v>1545</v>
      </c>
      <c r="O67" s="1074">
        <f t="shared" si="96"/>
        <v>988</v>
      </c>
      <c r="P67" s="1074">
        <f t="shared" si="96"/>
        <v>408</v>
      </c>
      <c r="Q67" s="1074">
        <f t="shared" si="96"/>
        <v>188</v>
      </c>
      <c r="R67" s="1074">
        <f t="shared" si="96"/>
        <v>376</v>
      </c>
      <c r="S67" s="1074">
        <f t="shared" si="96"/>
        <v>16</v>
      </c>
      <c r="T67" s="1076">
        <f t="shared" si="96"/>
        <v>557</v>
      </c>
      <c r="U67" s="558">
        <f>U28+U31+U34+U37+U40+U43+U46+U49+U52+U55+U58+U61+U64</f>
        <v>0</v>
      </c>
      <c r="V67" s="558">
        <f t="shared" ref="V67:AB67" si="97">V28+V31+V34+V37+V40+V43+V46+V49+V52+V55+V58+V61+V64</f>
        <v>0</v>
      </c>
      <c r="W67" s="558">
        <f t="shared" si="97"/>
        <v>88</v>
      </c>
      <c r="X67" s="558">
        <f t="shared" si="97"/>
        <v>132</v>
      </c>
      <c r="Y67" s="558">
        <f t="shared" si="97"/>
        <v>114</v>
      </c>
      <c r="Z67" s="558">
        <f t="shared" si="97"/>
        <v>204</v>
      </c>
      <c r="AA67" s="558">
        <f t="shared" si="97"/>
        <v>210</v>
      </c>
      <c r="AB67" s="558">
        <f t="shared" si="97"/>
        <v>240</v>
      </c>
      <c r="AC67" s="1078">
        <f t="shared" ref="AC67:AJ67" si="98">SUM(AC28:AC66)</f>
        <v>0</v>
      </c>
      <c r="AD67" s="1072">
        <f t="shared" si="98"/>
        <v>0</v>
      </c>
      <c r="AE67" s="1072">
        <f t="shared" si="98"/>
        <v>4.0666666666666664</v>
      </c>
      <c r="AF67" s="1072">
        <f t="shared" si="98"/>
        <v>6.9333333333333336</v>
      </c>
      <c r="AG67" s="1072">
        <f t="shared" si="98"/>
        <v>6.7666666666666666</v>
      </c>
      <c r="AH67" s="1072">
        <f t="shared" si="98"/>
        <v>9.2333333333333343</v>
      </c>
      <c r="AI67" s="1072">
        <f t="shared" si="98"/>
        <v>10.5</v>
      </c>
      <c r="AJ67" s="1082">
        <f t="shared" si="98"/>
        <v>14</v>
      </c>
      <c r="AK67" s="561" t="b">
        <f>(U67+U68)/30=AC67</f>
        <v>1</v>
      </c>
      <c r="AL67" s="561" t="b">
        <f>(V67+V68)/30=AD67</f>
        <v>1</v>
      </c>
      <c r="AM67" s="561" t="b">
        <f t="shared" ref="AM67" si="99">(W67+W68)/30=AE67</f>
        <v>1</v>
      </c>
      <c r="AN67" s="561" t="b">
        <f t="shared" ref="AN67" si="100">(X67+X68)/30=AF67</f>
        <v>1</v>
      </c>
      <c r="AO67" s="561" t="b">
        <f t="shared" ref="AO67" si="101">(Y67+Y68)/30=AG67</f>
        <v>1</v>
      </c>
      <c r="AP67" s="561" t="b">
        <f t="shared" ref="AP67" si="102">(Z67+Z68)/30=AH67</f>
        <v>1</v>
      </c>
      <c r="AQ67" s="561" t="b">
        <f t="shared" ref="AQ67" si="103">(AA67+AA68)/30=AI67</f>
        <v>1</v>
      </c>
      <c r="AR67" s="561" t="b">
        <f t="shared" ref="AR67" si="104">(AB67+AB68)/30=AJ67</f>
        <v>1</v>
      </c>
    </row>
    <row r="68" spans="1:44" s="306" customFormat="1" ht="15.75" customHeight="1" thickBot="1" x14ac:dyDescent="0.3">
      <c r="A68" s="1124"/>
      <c r="B68" s="1125"/>
      <c r="C68" s="1126"/>
      <c r="D68" s="577"/>
      <c r="E68" s="578"/>
      <c r="F68" s="578"/>
      <c r="G68" s="579"/>
      <c r="H68" s="578"/>
      <c r="I68" s="578"/>
      <c r="J68" s="578"/>
      <c r="K68" s="579"/>
      <c r="L68" s="580"/>
      <c r="M68" s="1100"/>
      <c r="N68" s="1075"/>
      <c r="O68" s="1075"/>
      <c r="P68" s="1075"/>
      <c r="Q68" s="1075"/>
      <c r="R68" s="1075"/>
      <c r="S68" s="1075"/>
      <c r="T68" s="1077"/>
      <c r="U68" s="581">
        <f>+U29+U32+U35+U38+U41+U44+U47+U50+U53+U56+U59+U62+U65</f>
        <v>0</v>
      </c>
      <c r="V68" s="581">
        <f t="shared" ref="V68:AB68" si="105">+V29+V32+V35+V38+V41+V44+V47+V50+V53+V56+V59+V62+V65</f>
        <v>0</v>
      </c>
      <c r="W68" s="581">
        <f t="shared" si="105"/>
        <v>34</v>
      </c>
      <c r="X68" s="581">
        <f t="shared" si="105"/>
        <v>76</v>
      </c>
      <c r="Y68" s="581">
        <f t="shared" si="105"/>
        <v>89</v>
      </c>
      <c r="Z68" s="581">
        <f t="shared" si="105"/>
        <v>73</v>
      </c>
      <c r="AA68" s="581">
        <f t="shared" si="105"/>
        <v>105</v>
      </c>
      <c r="AB68" s="581">
        <f t="shared" si="105"/>
        <v>180</v>
      </c>
      <c r="AC68" s="1079"/>
      <c r="AD68" s="1073"/>
      <c r="AE68" s="1073"/>
      <c r="AF68" s="1073"/>
      <c r="AG68" s="1073"/>
      <c r="AH68" s="1073"/>
      <c r="AI68" s="1073"/>
      <c r="AJ68" s="1083"/>
    </row>
    <row r="69" spans="1:44" s="562" customFormat="1" ht="16.5" customHeight="1" x14ac:dyDescent="0.25">
      <c r="A69" s="1121" t="s">
        <v>292</v>
      </c>
      <c r="B69" s="1122"/>
      <c r="C69" s="1123"/>
      <c r="D69" s="582"/>
      <c r="E69" s="583"/>
      <c r="F69" s="583"/>
      <c r="G69" s="584"/>
      <c r="H69" s="585"/>
      <c r="I69" s="583"/>
      <c r="J69" s="583"/>
      <c r="K69" s="584"/>
      <c r="L69" s="586"/>
      <c r="M69" s="1099">
        <f t="shared" ref="M69:AJ69" si="106">M25+M67</f>
        <v>80.5</v>
      </c>
      <c r="N69" s="1074">
        <f t="shared" si="106"/>
        <v>2415</v>
      </c>
      <c r="O69" s="1074">
        <f t="shared" si="106"/>
        <v>1568</v>
      </c>
      <c r="P69" s="1074">
        <f t="shared" si="106"/>
        <v>648</v>
      </c>
      <c r="Q69" s="1074">
        <f t="shared" si="106"/>
        <v>230</v>
      </c>
      <c r="R69" s="1074">
        <f t="shared" si="106"/>
        <v>656</v>
      </c>
      <c r="S69" s="1074">
        <f t="shared" si="106"/>
        <v>34</v>
      </c>
      <c r="T69" s="1076">
        <f t="shared" si="106"/>
        <v>847</v>
      </c>
      <c r="U69" s="558">
        <f t="shared" si="106"/>
        <v>188</v>
      </c>
      <c r="V69" s="559">
        <f t="shared" si="106"/>
        <v>200</v>
      </c>
      <c r="W69" s="559">
        <f t="shared" si="106"/>
        <v>220</v>
      </c>
      <c r="X69" s="559">
        <f t="shared" si="106"/>
        <v>192</v>
      </c>
      <c r="Y69" s="559">
        <f t="shared" si="106"/>
        <v>114</v>
      </c>
      <c r="Z69" s="559">
        <f t="shared" si="106"/>
        <v>204</v>
      </c>
      <c r="AA69" s="559">
        <f t="shared" si="106"/>
        <v>210</v>
      </c>
      <c r="AB69" s="560">
        <f t="shared" si="106"/>
        <v>240</v>
      </c>
      <c r="AC69" s="1078">
        <f t="shared" si="106"/>
        <v>9.2666666666666657</v>
      </c>
      <c r="AD69" s="1181">
        <f t="shared" si="106"/>
        <v>9.8666666666666671</v>
      </c>
      <c r="AE69" s="1181">
        <f t="shared" si="106"/>
        <v>10.833333333333332</v>
      </c>
      <c r="AF69" s="1181">
        <f t="shared" si="106"/>
        <v>10.033333333333333</v>
      </c>
      <c r="AG69" s="1181">
        <f t="shared" si="106"/>
        <v>6.7666666666666666</v>
      </c>
      <c r="AH69" s="1181">
        <f t="shared" si="106"/>
        <v>9.2333333333333343</v>
      </c>
      <c r="AI69" s="1181">
        <f t="shared" si="106"/>
        <v>10.5</v>
      </c>
      <c r="AJ69" s="1206">
        <f t="shared" si="106"/>
        <v>14</v>
      </c>
      <c r="AK69" s="561" t="b">
        <f>(U69+U70)/30=AC69</f>
        <v>1</v>
      </c>
      <c r="AL69" s="561" t="b">
        <f>(V69+V70)/30=AD69</f>
        <v>1</v>
      </c>
      <c r="AM69" s="561" t="b">
        <f t="shared" ref="AM69" si="107">(W69+W70)/30=AE69</f>
        <v>1</v>
      </c>
      <c r="AN69" s="561" t="b">
        <f t="shared" ref="AN69" si="108">(X69+X70)/30=AF69</f>
        <v>1</v>
      </c>
      <c r="AO69" s="561" t="b">
        <f t="shared" ref="AO69" si="109">(Y69+Y70)/30=AG69</f>
        <v>1</v>
      </c>
      <c r="AP69" s="561" t="b">
        <f t="shared" ref="AP69" si="110">(Z69+Z70)/30=AH69</f>
        <v>1</v>
      </c>
      <c r="AQ69" s="561" t="b">
        <f t="shared" ref="AQ69" si="111">(AA69+AA70)/30=AI69</f>
        <v>1</v>
      </c>
      <c r="AR69" s="561" t="b">
        <f t="shared" ref="AR69" si="112">(AB69+AB70)/30=AJ69</f>
        <v>1</v>
      </c>
    </row>
    <row r="70" spans="1:44" s="562" customFormat="1" ht="15" customHeight="1" thickBot="1" x14ac:dyDescent="0.3">
      <c r="A70" s="1124"/>
      <c r="B70" s="1125"/>
      <c r="C70" s="1126"/>
      <c r="D70" s="587"/>
      <c r="E70" s="588"/>
      <c r="F70" s="588"/>
      <c r="G70" s="589"/>
      <c r="H70" s="590"/>
      <c r="I70" s="588"/>
      <c r="J70" s="588"/>
      <c r="K70" s="589"/>
      <c r="L70" s="591"/>
      <c r="M70" s="1100"/>
      <c r="N70" s="1075"/>
      <c r="O70" s="1075"/>
      <c r="P70" s="1075"/>
      <c r="Q70" s="1075"/>
      <c r="R70" s="1075"/>
      <c r="S70" s="1075"/>
      <c r="T70" s="1077"/>
      <c r="U70" s="563">
        <f t="shared" ref="U70:AB70" si="113">U26+U68</f>
        <v>90</v>
      </c>
      <c r="V70" s="564">
        <f t="shared" si="113"/>
        <v>96</v>
      </c>
      <c r="W70" s="564">
        <f t="shared" si="113"/>
        <v>105</v>
      </c>
      <c r="X70" s="564">
        <f t="shared" si="113"/>
        <v>109</v>
      </c>
      <c r="Y70" s="564">
        <f t="shared" si="113"/>
        <v>89</v>
      </c>
      <c r="Z70" s="564">
        <f t="shared" si="113"/>
        <v>73</v>
      </c>
      <c r="AA70" s="564">
        <f t="shared" si="113"/>
        <v>105</v>
      </c>
      <c r="AB70" s="565">
        <f t="shared" si="113"/>
        <v>180</v>
      </c>
      <c r="AC70" s="1079"/>
      <c r="AD70" s="1182"/>
      <c r="AE70" s="1182"/>
      <c r="AF70" s="1182"/>
      <c r="AG70" s="1182"/>
      <c r="AH70" s="1182"/>
      <c r="AI70" s="1182"/>
      <c r="AJ70" s="1207"/>
    </row>
    <row r="71" spans="1:44" s="187" customFormat="1" ht="10.5" customHeight="1" thickBot="1" x14ac:dyDescent="0.3">
      <c r="A71" s="1088" t="s">
        <v>293</v>
      </c>
      <c r="B71" s="1089"/>
      <c r="C71" s="1089"/>
      <c r="D71" s="1089"/>
      <c r="E71" s="1089"/>
      <c r="F71" s="1089"/>
      <c r="G71" s="1089"/>
      <c r="H71" s="1089"/>
      <c r="I71" s="1089"/>
      <c r="J71" s="1089"/>
      <c r="K71" s="1089"/>
      <c r="L71" s="1089"/>
      <c r="M71" s="1089"/>
      <c r="N71" s="1089"/>
      <c r="O71" s="1089"/>
      <c r="P71" s="1089"/>
      <c r="Q71" s="1089"/>
      <c r="R71" s="1089"/>
      <c r="S71" s="1089"/>
      <c r="T71" s="1089"/>
      <c r="U71" s="1089"/>
      <c r="V71" s="1089"/>
      <c r="W71" s="1089"/>
      <c r="X71" s="1089"/>
      <c r="Y71" s="1089"/>
      <c r="Z71" s="1089"/>
      <c r="AA71" s="1089"/>
      <c r="AB71" s="1089"/>
      <c r="AC71" s="1089"/>
      <c r="AD71" s="1089"/>
      <c r="AE71" s="1089"/>
      <c r="AF71" s="1089"/>
      <c r="AG71" s="1089"/>
      <c r="AH71" s="1089"/>
      <c r="AI71" s="1089"/>
      <c r="AJ71" s="1090"/>
    </row>
    <row r="72" spans="1:44" s="187" customFormat="1" ht="10.5" customHeight="1" thickBot="1" x14ac:dyDescent="0.3">
      <c r="A72" s="1088" t="s">
        <v>294</v>
      </c>
      <c r="B72" s="1089"/>
      <c r="C72" s="1089"/>
      <c r="D72" s="1089"/>
      <c r="E72" s="1089"/>
      <c r="F72" s="1089"/>
      <c r="G72" s="1089"/>
      <c r="H72" s="1089"/>
      <c r="I72" s="1089"/>
      <c r="J72" s="1089"/>
      <c r="K72" s="1089"/>
      <c r="L72" s="1089"/>
      <c r="M72" s="1089"/>
      <c r="N72" s="1089"/>
      <c r="O72" s="1089"/>
      <c r="P72" s="1089"/>
      <c r="Q72" s="1089"/>
      <c r="R72" s="1089"/>
      <c r="S72" s="1089"/>
      <c r="T72" s="1089"/>
      <c r="U72" s="1091"/>
      <c r="V72" s="1091"/>
      <c r="W72" s="1091"/>
      <c r="X72" s="1091"/>
      <c r="Y72" s="1091"/>
      <c r="Z72" s="1091"/>
      <c r="AA72" s="1091"/>
      <c r="AB72" s="1091"/>
      <c r="AC72" s="1091"/>
      <c r="AD72" s="1091"/>
      <c r="AE72" s="1091"/>
      <c r="AF72" s="1091"/>
      <c r="AG72" s="1091"/>
      <c r="AH72" s="1091"/>
      <c r="AI72" s="1091"/>
      <c r="AJ72" s="1092"/>
    </row>
    <row r="73" spans="1:44" s="187" customFormat="1" ht="10.5" customHeight="1" thickBot="1" x14ac:dyDescent="0.3">
      <c r="A73" s="1088" t="s">
        <v>180</v>
      </c>
      <c r="B73" s="1089"/>
      <c r="C73" s="1089"/>
      <c r="D73" s="1089"/>
      <c r="E73" s="1089"/>
      <c r="F73" s="1089"/>
      <c r="G73" s="1089"/>
      <c r="H73" s="1089"/>
      <c r="I73" s="1089"/>
      <c r="J73" s="1089"/>
      <c r="K73" s="1089"/>
      <c r="L73" s="1089"/>
      <c r="M73" s="1089"/>
      <c r="N73" s="1089"/>
      <c r="O73" s="1089"/>
      <c r="P73" s="1089"/>
      <c r="Q73" s="1089"/>
      <c r="R73" s="1089"/>
      <c r="S73" s="1089"/>
      <c r="T73" s="1089"/>
      <c r="U73" s="1091"/>
      <c r="V73" s="1091"/>
      <c r="W73" s="1091"/>
      <c r="X73" s="1091"/>
      <c r="Y73" s="1091"/>
      <c r="Z73" s="1091"/>
      <c r="AA73" s="1091"/>
      <c r="AB73" s="1091"/>
      <c r="AC73" s="1091"/>
      <c r="AD73" s="1091"/>
      <c r="AE73" s="1091"/>
      <c r="AF73" s="1091"/>
      <c r="AG73" s="1091"/>
      <c r="AH73" s="1091"/>
      <c r="AI73" s="1091"/>
      <c r="AJ73" s="1092"/>
    </row>
    <row r="74" spans="1:44" s="237" customFormat="1" ht="13.5" customHeight="1" x14ac:dyDescent="0.25">
      <c r="A74" s="1096">
        <v>18</v>
      </c>
      <c r="B74" s="1094" t="s">
        <v>185</v>
      </c>
      <c r="C74" s="1093" t="s">
        <v>209</v>
      </c>
      <c r="D74" s="1027"/>
      <c r="E74" s="1030"/>
      <c r="F74" s="1030"/>
      <c r="G74" s="1010"/>
      <c r="H74" s="1033">
        <v>4</v>
      </c>
      <c r="I74" s="1030"/>
      <c r="J74" s="1157"/>
      <c r="K74" s="1143"/>
      <c r="L74" s="1041"/>
      <c r="M74" s="1150">
        <f t="shared" ref="M74" si="114">N74/30</f>
        <v>1</v>
      </c>
      <c r="N74" s="1058">
        <f t="shared" ref="N74" si="115">O74+T74</f>
        <v>30</v>
      </c>
      <c r="O74" s="978">
        <f t="shared" ref="O74" si="116">P74+Q74+R74+S74</f>
        <v>22</v>
      </c>
      <c r="P74" s="1098">
        <v>10</v>
      </c>
      <c r="Q74" s="979">
        <v>10</v>
      </c>
      <c r="R74" s="979"/>
      <c r="S74" s="979">
        <v>2</v>
      </c>
      <c r="T74" s="1048">
        <f t="shared" ref="T74" si="117">SUM(U75:AB75)</f>
        <v>8</v>
      </c>
      <c r="U74" s="233"/>
      <c r="V74" s="233"/>
      <c r="W74" s="233"/>
      <c r="X74" s="175">
        <v>22</v>
      </c>
      <c r="Y74" s="234"/>
      <c r="Z74" s="175"/>
      <c r="AA74" s="235"/>
      <c r="AB74" s="236"/>
      <c r="AC74" s="1087">
        <f t="shared" ref="AC74:AJ74" si="118">(U74+U75)/30</f>
        <v>0</v>
      </c>
      <c r="AD74" s="1084">
        <f t="shared" si="118"/>
        <v>0</v>
      </c>
      <c r="AE74" s="1084">
        <f t="shared" si="118"/>
        <v>0</v>
      </c>
      <c r="AF74" s="1084">
        <f t="shared" si="118"/>
        <v>1</v>
      </c>
      <c r="AG74" s="1084">
        <f t="shared" si="118"/>
        <v>0</v>
      </c>
      <c r="AH74" s="1084">
        <f t="shared" si="118"/>
        <v>0</v>
      </c>
      <c r="AI74" s="1084">
        <f t="shared" si="118"/>
        <v>0</v>
      </c>
      <c r="AJ74" s="1085">
        <f t="shared" si="118"/>
        <v>0</v>
      </c>
      <c r="AK74" s="186" t="b">
        <f>P74+Q74+R74+S74=SUM(U74:AB74)</f>
        <v>1</v>
      </c>
    </row>
    <row r="75" spans="1:44" s="237" customFormat="1" ht="12.75" customHeight="1" x14ac:dyDescent="0.25">
      <c r="A75" s="1096"/>
      <c r="B75" s="1094"/>
      <c r="C75" s="1024"/>
      <c r="D75" s="1027"/>
      <c r="E75" s="1030"/>
      <c r="F75" s="1030"/>
      <c r="G75" s="1010"/>
      <c r="H75" s="1033"/>
      <c r="I75" s="1030"/>
      <c r="J75" s="1157"/>
      <c r="K75" s="1143"/>
      <c r="L75" s="1041"/>
      <c r="M75" s="1150"/>
      <c r="N75" s="1058"/>
      <c r="O75" s="978"/>
      <c r="P75" s="980"/>
      <c r="Q75" s="980"/>
      <c r="R75" s="980"/>
      <c r="S75" s="980"/>
      <c r="T75" s="1049"/>
      <c r="U75" s="238"/>
      <c r="V75" s="238"/>
      <c r="W75" s="238"/>
      <c r="X75" s="164">
        <v>8</v>
      </c>
      <c r="Y75" s="239"/>
      <c r="Z75" s="164"/>
      <c r="AA75" s="240"/>
      <c r="AB75" s="241"/>
      <c r="AC75" s="1045"/>
      <c r="AD75" s="1038"/>
      <c r="AE75" s="1038"/>
      <c r="AF75" s="1038"/>
      <c r="AG75" s="1038"/>
      <c r="AH75" s="1038"/>
      <c r="AI75" s="1038"/>
      <c r="AJ75" s="1037"/>
      <c r="AK75" s="186"/>
    </row>
    <row r="76" spans="1:44" s="237" customFormat="1" ht="12.75" customHeight="1" x14ac:dyDescent="0.25">
      <c r="A76" s="1097"/>
      <c r="B76" s="1095"/>
      <c r="C76" s="1025"/>
      <c r="D76" s="1028"/>
      <c r="E76" s="1031"/>
      <c r="F76" s="1031"/>
      <c r="G76" s="1011"/>
      <c r="H76" s="1034"/>
      <c r="I76" s="1031"/>
      <c r="J76" s="1164"/>
      <c r="K76" s="1163"/>
      <c r="L76" s="1042"/>
      <c r="M76" s="975"/>
      <c r="N76" s="977"/>
      <c r="O76" s="978"/>
      <c r="P76" s="980"/>
      <c r="Q76" s="980"/>
      <c r="R76" s="980"/>
      <c r="S76" s="980"/>
      <c r="T76" s="1050"/>
      <c r="U76" s="238"/>
      <c r="V76" s="238"/>
      <c r="W76" s="238"/>
      <c r="X76" s="166" t="s">
        <v>308</v>
      </c>
      <c r="Y76" s="239"/>
      <c r="Z76" s="166"/>
      <c r="AA76" s="240"/>
      <c r="AB76" s="241"/>
      <c r="AC76" s="1061"/>
      <c r="AD76" s="1039"/>
      <c r="AE76" s="1039"/>
      <c r="AF76" s="1039"/>
      <c r="AG76" s="1039"/>
      <c r="AH76" s="1039"/>
      <c r="AI76" s="1039"/>
      <c r="AJ76" s="1086"/>
      <c r="AK76" s="186"/>
    </row>
    <row r="77" spans="1:44" s="237" customFormat="1" ht="10.5" customHeight="1" x14ac:dyDescent="0.25">
      <c r="A77" s="1170">
        <f>1+A74</f>
        <v>19</v>
      </c>
      <c r="B77" s="1133" t="s">
        <v>187</v>
      </c>
      <c r="C77" s="1093" t="s">
        <v>210</v>
      </c>
      <c r="D77" s="1026"/>
      <c r="E77" s="1156"/>
      <c r="F77" s="1156"/>
      <c r="G77" s="1356"/>
      <c r="H77" s="1311">
        <v>4</v>
      </c>
      <c r="I77" s="1167"/>
      <c r="J77" s="1156"/>
      <c r="K77" s="1142"/>
      <c r="L77" s="1040"/>
      <c r="M77" s="1176">
        <f t="shared" ref="M77" si="119">N77/30</f>
        <v>2</v>
      </c>
      <c r="N77" s="1140">
        <f>O77+T77</f>
        <v>60</v>
      </c>
      <c r="O77" s="1175">
        <f t="shared" ref="O77" si="120">P77+Q77+R77+S77</f>
        <v>50</v>
      </c>
      <c r="P77" s="979">
        <v>14</v>
      </c>
      <c r="Q77" s="979">
        <v>26</v>
      </c>
      <c r="R77" s="979">
        <v>8</v>
      </c>
      <c r="S77" s="979">
        <v>2</v>
      </c>
      <c r="T77" s="1081">
        <f>SUM(U78:AB78)</f>
        <v>10</v>
      </c>
      <c r="U77" s="242"/>
      <c r="V77" s="242"/>
      <c r="W77" s="243">
        <v>18</v>
      </c>
      <c r="X77" s="189">
        <v>32</v>
      </c>
      <c r="Y77" s="239"/>
      <c r="Z77" s="166"/>
      <c r="AA77" s="244"/>
      <c r="AB77" s="241"/>
      <c r="AC77" s="1045">
        <f t="shared" ref="AC77:AJ77" si="121">(U77+U78)/30</f>
        <v>0</v>
      </c>
      <c r="AD77" s="1038">
        <f t="shared" si="121"/>
        <v>0</v>
      </c>
      <c r="AE77" s="1038">
        <f t="shared" si="121"/>
        <v>0.73333333333333328</v>
      </c>
      <c r="AF77" s="1038">
        <f t="shared" si="121"/>
        <v>1.2666666666666666</v>
      </c>
      <c r="AG77" s="1038">
        <f t="shared" si="121"/>
        <v>0</v>
      </c>
      <c r="AH77" s="1038">
        <f t="shared" si="121"/>
        <v>0</v>
      </c>
      <c r="AI77" s="1038">
        <f t="shared" si="121"/>
        <v>0</v>
      </c>
      <c r="AJ77" s="1037">
        <f t="shared" si="121"/>
        <v>0</v>
      </c>
      <c r="AK77" s="162" t="b">
        <f>P77+Q77+R77+S77=SUM(U77:AB77)</f>
        <v>1</v>
      </c>
    </row>
    <row r="78" spans="1:44" s="237" customFormat="1" ht="10.5" customHeight="1" x14ac:dyDescent="0.25">
      <c r="A78" s="1096"/>
      <c r="B78" s="1094"/>
      <c r="C78" s="1024"/>
      <c r="D78" s="1027"/>
      <c r="E78" s="1157"/>
      <c r="F78" s="1157"/>
      <c r="G78" s="1357"/>
      <c r="H78" s="1312"/>
      <c r="I78" s="1168"/>
      <c r="J78" s="1157"/>
      <c r="K78" s="1143"/>
      <c r="L78" s="1041"/>
      <c r="M78" s="1177"/>
      <c r="N78" s="1175"/>
      <c r="O78" s="1175"/>
      <c r="P78" s="980"/>
      <c r="Q78" s="980"/>
      <c r="R78" s="980"/>
      <c r="S78" s="980"/>
      <c r="T78" s="1184"/>
      <c r="U78" s="233"/>
      <c r="V78" s="233"/>
      <c r="W78" s="243">
        <v>4</v>
      </c>
      <c r="X78" s="189">
        <v>6</v>
      </c>
      <c r="Y78" s="239"/>
      <c r="Z78" s="166"/>
      <c r="AA78" s="244"/>
      <c r="AB78" s="241"/>
      <c r="AC78" s="1045"/>
      <c r="AD78" s="1038"/>
      <c r="AE78" s="1038"/>
      <c r="AF78" s="1038"/>
      <c r="AG78" s="1038"/>
      <c r="AH78" s="1038"/>
      <c r="AI78" s="1038"/>
      <c r="AJ78" s="1037"/>
      <c r="AK78" s="162"/>
    </row>
    <row r="79" spans="1:44" s="237" customFormat="1" ht="10.5" customHeight="1" x14ac:dyDescent="0.25">
      <c r="A79" s="1097"/>
      <c r="B79" s="1095"/>
      <c r="C79" s="1025"/>
      <c r="D79" s="1028"/>
      <c r="E79" s="1164"/>
      <c r="F79" s="1164"/>
      <c r="G79" s="1358"/>
      <c r="H79" s="1313"/>
      <c r="I79" s="1169"/>
      <c r="J79" s="1164"/>
      <c r="K79" s="1163"/>
      <c r="L79" s="1042"/>
      <c r="M79" s="1178"/>
      <c r="N79" s="1175"/>
      <c r="O79" s="1175"/>
      <c r="P79" s="981"/>
      <c r="Q79" s="981"/>
      <c r="R79" s="981"/>
      <c r="S79" s="981"/>
      <c r="T79" s="1184"/>
      <c r="U79" s="233"/>
      <c r="V79" s="233"/>
      <c r="W79" s="233"/>
      <c r="X79" s="166" t="s">
        <v>308</v>
      </c>
      <c r="Y79" s="239"/>
      <c r="Z79" s="166"/>
      <c r="AA79" s="244"/>
      <c r="AB79" s="241"/>
      <c r="AC79" s="1045"/>
      <c r="AD79" s="1038"/>
      <c r="AE79" s="1038"/>
      <c r="AF79" s="1038"/>
      <c r="AG79" s="1038"/>
      <c r="AH79" s="1038"/>
      <c r="AI79" s="1038"/>
      <c r="AJ79" s="1037"/>
      <c r="AK79" s="162"/>
    </row>
    <row r="80" spans="1:44" s="237" customFormat="1" ht="13.5" customHeight="1" x14ac:dyDescent="0.25">
      <c r="A80" s="1170">
        <f>1+A77</f>
        <v>20</v>
      </c>
      <c r="B80" s="1133" t="s">
        <v>186</v>
      </c>
      <c r="C80" s="1024" t="s">
        <v>182</v>
      </c>
      <c r="D80" s="1026">
        <v>4</v>
      </c>
      <c r="E80" s="1156"/>
      <c r="F80" s="1156"/>
      <c r="G80" s="1356"/>
      <c r="H80" s="1311"/>
      <c r="I80" s="1167"/>
      <c r="J80" s="1156"/>
      <c r="K80" s="1142"/>
      <c r="L80" s="1040"/>
      <c r="M80" s="1150">
        <f t="shared" ref="M80" si="122">N80/30</f>
        <v>6</v>
      </c>
      <c r="N80" s="1058">
        <f t="shared" ref="N80" si="123">O80+T80</f>
        <v>180</v>
      </c>
      <c r="O80" s="978">
        <f t="shared" ref="O80" si="124">P80+Q80+R80+S80</f>
        <v>120</v>
      </c>
      <c r="P80" s="979">
        <v>10</v>
      </c>
      <c r="Q80" s="979">
        <v>44</v>
      </c>
      <c r="R80" s="979">
        <v>60</v>
      </c>
      <c r="S80" s="979">
        <v>6</v>
      </c>
      <c r="T80" s="1048">
        <f t="shared" ref="T80" si="125">SUM(U81:AB81)</f>
        <v>60</v>
      </c>
      <c r="U80" s="175">
        <v>14</v>
      </c>
      <c r="V80" s="175">
        <v>42</v>
      </c>
      <c r="W80" s="175">
        <v>34</v>
      </c>
      <c r="X80" s="175">
        <v>30</v>
      </c>
      <c r="Y80" s="239"/>
      <c r="Z80" s="239"/>
      <c r="AA80" s="244"/>
      <c r="AB80" s="241"/>
      <c r="AC80" s="1045">
        <f t="shared" ref="AC80:AJ80" si="126">(U80+U81)/30</f>
        <v>0.7</v>
      </c>
      <c r="AD80" s="1038">
        <f t="shared" si="126"/>
        <v>2.1</v>
      </c>
      <c r="AE80" s="1038">
        <f t="shared" si="126"/>
        <v>1.7</v>
      </c>
      <c r="AF80" s="1038">
        <f t="shared" si="126"/>
        <v>1.5</v>
      </c>
      <c r="AG80" s="1038">
        <f t="shared" si="126"/>
        <v>0</v>
      </c>
      <c r="AH80" s="1038">
        <f t="shared" si="126"/>
        <v>0</v>
      </c>
      <c r="AI80" s="1038">
        <f t="shared" si="126"/>
        <v>0</v>
      </c>
      <c r="AJ80" s="1037">
        <f t="shared" si="126"/>
        <v>0</v>
      </c>
      <c r="AK80" s="186" t="b">
        <f>P80+Q80+R80+S80=SUM(U80:AB80)</f>
        <v>1</v>
      </c>
    </row>
    <row r="81" spans="1:37" s="237" customFormat="1" ht="15" customHeight="1" x14ac:dyDescent="0.25">
      <c r="A81" s="1096"/>
      <c r="B81" s="1094"/>
      <c r="C81" s="1024"/>
      <c r="D81" s="1027"/>
      <c r="E81" s="1157"/>
      <c r="F81" s="1157"/>
      <c r="G81" s="1357"/>
      <c r="H81" s="1312"/>
      <c r="I81" s="1168"/>
      <c r="J81" s="1157"/>
      <c r="K81" s="1143"/>
      <c r="L81" s="1041"/>
      <c r="M81" s="1150"/>
      <c r="N81" s="1058"/>
      <c r="O81" s="978"/>
      <c r="P81" s="980"/>
      <c r="Q81" s="980"/>
      <c r="R81" s="980"/>
      <c r="S81" s="980"/>
      <c r="T81" s="1049"/>
      <c r="U81" s="175">
        <v>7</v>
      </c>
      <c r="V81" s="175">
        <v>21</v>
      </c>
      <c r="W81" s="175">
        <v>17</v>
      </c>
      <c r="X81" s="175">
        <v>15</v>
      </c>
      <c r="Y81" s="239"/>
      <c r="Z81" s="239"/>
      <c r="AA81" s="245"/>
      <c r="AB81" s="241"/>
      <c r="AC81" s="1045"/>
      <c r="AD81" s="1038"/>
      <c r="AE81" s="1038"/>
      <c r="AF81" s="1038"/>
      <c r="AG81" s="1038"/>
      <c r="AH81" s="1038"/>
      <c r="AI81" s="1038"/>
      <c r="AJ81" s="1037"/>
      <c r="AK81" s="186"/>
    </row>
    <row r="82" spans="1:37" s="237" customFormat="1" ht="12.75" customHeight="1" x14ac:dyDescent="0.25">
      <c r="A82" s="1097"/>
      <c r="B82" s="1095"/>
      <c r="C82" s="1025"/>
      <c r="D82" s="1028"/>
      <c r="E82" s="1164"/>
      <c r="F82" s="1164"/>
      <c r="G82" s="1358"/>
      <c r="H82" s="1313"/>
      <c r="I82" s="1169"/>
      <c r="J82" s="1164"/>
      <c r="K82" s="1163"/>
      <c r="L82" s="1042"/>
      <c r="M82" s="975"/>
      <c r="N82" s="977"/>
      <c r="O82" s="978"/>
      <c r="P82" s="980"/>
      <c r="Q82" s="980"/>
      <c r="R82" s="980"/>
      <c r="S82" s="980"/>
      <c r="T82" s="1050"/>
      <c r="U82" s="246"/>
      <c r="V82" s="246"/>
      <c r="W82" s="246"/>
      <c r="X82" s="167" t="s">
        <v>107</v>
      </c>
      <c r="Y82" s="239"/>
      <c r="Z82" s="239"/>
      <c r="AA82" s="245"/>
      <c r="AB82" s="241"/>
      <c r="AC82" s="1045"/>
      <c r="AD82" s="1038"/>
      <c r="AE82" s="1038"/>
      <c r="AF82" s="1038"/>
      <c r="AG82" s="1038"/>
      <c r="AH82" s="1038"/>
      <c r="AI82" s="1038"/>
      <c r="AJ82" s="1037"/>
      <c r="AK82" s="186"/>
    </row>
    <row r="83" spans="1:37" s="237" customFormat="1" ht="15.75" customHeight="1" x14ac:dyDescent="0.25">
      <c r="A83" s="1170">
        <f t="shared" ref="A83" si="127">1+A80</f>
        <v>21</v>
      </c>
      <c r="B83" s="1094" t="s">
        <v>188</v>
      </c>
      <c r="C83" s="997" t="s">
        <v>240</v>
      </c>
      <c r="D83" s="1026"/>
      <c r="E83" s="1156"/>
      <c r="F83" s="1156"/>
      <c r="G83" s="1142"/>
      <c r="H83" s="1032">
        <v>3</v>
      </c>
      <c r="I83" s="1156"/>
      <c r="J83" s="1156"/>
      <c r="K83" s="1009"/>
      <c r="L83" s="1040"/>
      <c r="M83" s="1150">
        <f t="shared" ref="M83" si="128">N83/30</f>
        <v>3</v>
      </c>
      <c r="N83" s="1058">
        <f t="shared" ref="N83" si="129">O83+T83</f>
        <v>90</v>
      </c>
      <c r="O83" s="978">
        <f t="shared" ref="O83" si="130">P83+Q83+R83+S83</f>
        <v>60</v>
      </c>
      <c r="P83" s="979">
        <v>30</v>
      </c>
      <c r="Q83" s="979">
        <v>16</v>
      </c>
      <c r="R83" s="979">
        <v>12</v>
      </c>
      <c r="S83" s="979">
        <v>2</v>
      </c>
      <c r="T83" s="1048">
        <f>SUM(U84:AB84)</f>
        <v>30</v>
      </c>
      <c r="U83" s="175"/>
      <c r="V83" s="169">
        <v>42</v>
      </c>
      <c r="W83" s="175">
        <v>18</v>
      </c>
      <c r="X83" s="169"/>
      <c r="Y83" s="239"/>
      <c r="Z83" s="169"/>
      <c r="AA83" s="169"/>
      <c r="AB83" s="247"/>
      <c r="AC83" s="1045">
        <f t="shared" ref="AC83:AJ83" si="131">(U83+U84)/30</f>
        <v>0</v>
      </c>
      <c r="AD83" s="1038">
        <f t="shared" si="131"/>
        <v>2.1333333333333333</v>
      </c>
      <c r="AE83" s="1038">
        <f t="shared" si="131"/>
        <v>0.8666666666666667</v>
      </c>
      <c r="AF83" s="1038">
        <f t="shared" si="131"/>
        <v>0</v>
      </c>
      <c r="AG83" s="1038">
        <f t="shared" si="131"/>
        <v>0</v>
      </c>
      <c r="AH83" s="1038">
        <f t="shared" si="131"/>
        <v>0</v>
      </c>
      <c r="AI83" s="1038">
        <f t="shared" si="131"/>
        <v>0</v>
      </c>
      <c r="AJ83" s="1037">
        <f t="shared" si="131"/>
        <v>0</v>
      </c>
      <c r="AK83" s="186" t="b">
        <f>P83+Q83+R83+S83=SUM(U83:AB83)</f>
        <v>1</v>
      </c>
    </row>
    <row r="84" spans="1:37" s="237" customFormat="1" ht="14.25" customHeight="1" x14ac:dyDescent="0.25">
      <c r="A84" s="1096"/>
      <c r="B84" s="1094"/>
      <c r="C84" s="997"/>
      <c r="D84" s="1027"/>
      <c r="E84" s="1157"/>
      <c r="F84" s="1157"/>
      <c r="G84" s="1143"/>
      <c r="H84" s="1033"/>
      <c r="I84" s="1157"/>
      <c r="J84" s="1157"/>
      <c r="K84" s="1010"/>
      <c r="L84" s="1041"/>
      <c r="M84" s="1150"/>
      <c r="N84" s="1058"/>
      <c r="O84" s="978"/>
      <c r="P84" s="980"/>
      <c r="Q84" s="980"/>
      <c r="R84" s="980"/>
      <c r="S84" s="980"/>
      <c r="T84" s="1049"/>
      <c r="U84" s="175"/>
      <c r="V84" s="169">
        <v>22</v>
      </c>
      <c r="W84" s="175">
        <v>8</v>
      </c>
      <c r="X84" s="169"/>
      <c r="Y84" s="239"/>
      <c r="Z84" s="169"/>
      <c r="AA84" s="169"/>
      <c r="AB84" s="247"/>
      <c r="AC84" s="1045"/>
      <c r="AD84" s="1038"/>
      <c r="AE84" s="1038"/>
      <c r="AF84" s="1038"/>
      <c r="AG84" s="1038"/>
      <c r="AH84" s="1038"/>
      <c r="AI84" s="1038"/>
      <c r="AJ84" s="1037"/>
      <c r="AK84" s="186"/>
    </row>
    <row r="85" spans="1:37" s="237" customFormat="1" ht="14.25" customHeight="1" x14ac:dyDescent="0.25">
      <c r="A85" s="1097"/>
      <c r="B85" s="1095"/>
      <c r="C85" s="998"/>
      <c r="D85" s="1028"/>
      <c r="E85" s="1164"/>
      <c r="F85" s="1164"/>
      <c r="G85" s="1163"/>
      <c r="H85" s="1034"/>
      <c r="I85" s="1164"/>
      <c r="J85" s="1164"/>
      <c r="K85" s="1011"/>
      <c r="L85" s="1042"/>
      <c r="M85" s="975"/>
      <c r="N85" s="977"/>
      <c r="O85" s="978"/>
      <c r="P85" s="980"/>
      <c r="Q85" s="980"/>
      <c r="R85" s="980"/>
      <c r="S85" s="980"/>
      <c r="T85" s="1050"/>
      <c r="U85" s="175"/>
      <c r="V85" s="175"/>
      <c r="W85" s="166" t="s">
        <v>308</v>
      </c>
      <c r="X85" s="248"/>
      <c r="Y85" s="239"/>
      <c r="Z85" s="169"/>
      <c r="AA85" s="167"/>
      <c r="AB85" s="247"/>
      <c r="AC85" s="1045"/>
      <c r="AD85" s="1038"/>
      <c r="AE85" s="1038"/>
      <c r="AF85" s="1038"/>
      <c r="AG85" s="1038"/>
      <c r="AH85" s="1038"/>
      <c r="AI85" s="1038"/>
      <c r="AJ85" s="1037"/>
      <c r="AK85" s="186"/>
    </row>
    <row r="86" spans="1:37" s="237" customFormat="1" ht="15" customHeight="1" x14ac:dyDescent="0.25">
      <c r="A86" s="1170">
        <f t="shared" ref="A86" si="132">1+A83</f>
        <v>22</v>
      </c>
      <c r="B86" s="1094" t="s">
        <v>190</v>
      </c>
      <c r="C86" s="997" t="s">
        <v>227</v>
      </c>
      <c r="D86" s="1350">
        <v>4</v>
      </c>
      <c r="E86" s="1167"/>
      <c r="F86" s="1167"/>
      <c r="G86" s="1356"/>
      <c r="H86" s="1311"/>
      <c r="I86" s="1167"/>
      <c r="J86" s="1156"/>
      <c r="K86" s="1142"/>
      <c r="L86" s="1040"/>
      <c r="M86" s="1150">
        <f t="shared" ref="M86" si="133">N86/30</f>
        <v>4</v>
      </c>
      <c r="N86" s="1058">
        <f t="shared" ref="N86" si="134">O86+T86</f>
        <v>120</v>
      </c>
      <c r="O86" s="978">
        <f t="shared" ref="O86" si="135">P86+Q86+R86+S86</f>
        <v>80</v>
      </c>
      <c r="P86" s="979">
        <v>12</v>
      </c>
      <c r="Q86" s="979">
        <v>40</v>
      </c>
      <c r="R86" s="979">
        <v>22</v>
      </c>
      <c r="S86" s="979">
        <v>6</v>
      </c>
      <c r="T86" s="1049">
        <f t="shared" ref="T86" si="136">SUM(U87:AB87)</f>
        <v>40</v>
      </c>
      <c r="U86" s="175">
        <v>20</v>
      </c>
      <c r="V86" s="175">
        <v>20</v>
      </c>
      <c r="W86" s="175">
        <v>20</v>
      </c>
      <c r="X86" s="175">
        <v>20</v>
      </c>
      <c r="Y86" s="239"/>
      <c r="Z86" s="164"/>
      <c r="AA86" s="171"/>
      <c r="AB86" s="172"/>
      <c r="AC86" s="1045">
        <f t="shared" ref="AC86:AJ86" si="137">(U86+U87)/30</f>
        <v>1</v>
      </c>
      <c r="AD86" s="1038">
        <f t="shared" si="137"/>
        <v>1</v>
      </c>
      <c r="AE86" s="1038">
        <f t="shared" si="137"/>
        <v>1</v>
      </c>
      <c r="AF86" s="1038">
        <f t="shared" si="137"/>
        <v>1</v>
      </c>
      <c r="AG86" s="1038">
        <f t="shared" si="137"/>
        <v>0</v>
      </c>
      <c r="AH86" s="1038">
        <f t="shared" si="137"/>
        <v>0</v>
      </c>
      <c r="AI86" s="1038">
        <f t="shared" si="137"/>
        <v>0</v>
      </c>
      <c r="AJ86" s="1037">
        <f t="shared" si="137"/>
        <v>0</v>
      </c>
      <c r="AK86" s="186" t="b">
        <f>P86+Q86+R86+S86=SUM(U86:AB86)</f>
        <v>1</v>
      </c>
    </row>
    <row r="87" spans="1:37" s="237" customFormat="1" ht="14.25" customHeight="1" x14ac:dyDescent="0.25">
      <c r="A87" s="1096"/>
      <c r="B87" s="1094"/>
      <c r="C87" s="997"/>
      <c r="D87" s="1351"/>
      <c r="E87" s="1168"/>
      <c r="F87" s="1168"/>
      <c r="G87" s="1357"/>
      <c r="H87" s="1312"/>
      <c r="I87" s="1168"/>
      <c r="J87" s="1157"/>
      <c r="K87" s="1143"/>
      <c r="L87" s="1041"/>
      <c r="M87" s="1150"/>
      <c r="N87" s="1058"/>
      <c r="O87" s="978"/>
      <c r="P87" s="980"/>
      <c r="Q87" s="980"/>
      <c r="R87" s="980"/>
      <c r="S87" s="980"/>
      <c r="T87" s="1049"/>
      <c r="U87" s="175">
        <v>10</v>
      </c>
      <c r="V87" s="175">
        <v>10</v>
      </c>
      <c r="W87" s="175">
        <v>10</v>
      </c>
      <c r="X87" s="175">
        <v>10</v>
      </c>
      <c r="Y87" s="239"/>
      <c r="Z87" s="164"/>
      <c r="AA87" s="168"/>
      <c r="AB87" s="165"/>
      <c r="AC87" s="1045"/>
      <c r="AD87" s="1038"/>
      <c r="AE87" s="1038"/>
      <c r="AF87" s="1038"/>
      <c r="AG87" s="1038"/>
      <c r="AH87" s="1038"/>
      <c r="AI87" s="1038"/>
      <c r="AJ87" s="1037"/>
      <c r="AK87" s="186"/>
    </row>
    <row r="88" spans="1:37" s="237" customFormat="1" ht="14.25" customHeight="1" x14ac:dyDescent="0.25">
      <c r="A88" s="1097"/>
      <c r="B88" s="1095"/>
      <c r="C88" s="998"/>
      <c r="D88" s="1352"/>
      <c r="E88" s="1169"/>
      <c r="F88" s="1169"/>
      <c r="G88" s="1358"/>
      <c r="H88" s="1313"/>
      <c r="I88" s="1169"/>
      <c r="J88" s="1164"/>
      <c r="K88" s="1163"/>
      <c r="L88" s="1042"/>
      <c r="M88" s="975"/>
      <c r="N88" s="977"/>
      <c r="O88" s="978"/>
      <c r="P88" s="980"/>
      <c r="Q88" s="980"/>
      <c r="R88" s="980"/>
      <c r="S88" s="980"/>
      <c r="T88" s="1050"/>
      <c r="U88" s="175"/>
      <c r="V88" s="175"/>
      <c r="W88" s="175"/>
      <c r="X88" s="167" t="s">
        <v>107</v>
      </c>
      <c r="Y88" s="239"/>
      <c r="Z88" s="239"/>
      <c r="AA88" s="240"/>
      <c r="AB88" s="180"/>
      <c r="AC88" s="1045"/>
      <c r="AD88" s="1038"/>
      <c r="AE88" s="1038"/>
      <c r="AF88" s="1038"/>
      <c r="AG88" s="1038"/>
      <c r="AH88" s="1038"/>
      <c r="AI88" s="1038"/>
      <c r="AJ88" s="1037"/>
      <c r="AK88" s="186"/>
    </row>
    <row r="89" spans="1:37" s="237" customFormat="1" ht="14.25" customHeight="1" x14ac:dyDescent="0.25">
      <c r="A89" s="1170">
        <f t="shared" ref="A89" si="138">1+A86</f>
        <v>23</v>
      </c>
      <c r="B89" s="999" t="s">
        <v>189</v>
      </c>
      <c r="C89" s="1024" t="s">
        <v>241</v>
      </c>
      <c r="D89" s="1154"/>
      <c r="E89" s="1157"/>
      <c r="F89" s="1157"/>
      <c r="G89" s="1143"/>
      <c r="H89" s="1033">
        <v>3</v>
      </c>
      <c r="I89" s="1157"/>
      <c r="J89" s="1157"/>
      <c r="K89" s="1143"/>
      <c r="L89" s="1041"/>
      <c r="M89" s="1150">
        <f t="shared" ref="M89" si="139">N89/30</f>
        <v>2</v>
      </c>
      <c r="N89" s="1058">
        <f t="shared" ref="N89" si="140">O89+T89</f>
        <v>60</v>
      </c>
      <c r="O89" s="978">
        <f t="shared" ref="O89" si="141">P89+Q89+R89+S89</f>
        <v>42</v>
      </c>
      <c r="P89" s="979">
        <v>4</v>
      </c>
      <c r="Q89" s="979">
        <v>24</v>
      </c>
      <c r="R89" s="979">
        <v>12</v>
      </c>
      <c r="S89" s="979">
        <v>2</v>
      </c>
      <c r="T89" s="1049">
        <f t="shared" ref="T89" si="142">SUM(U90:AB90)</f>
        <v>18</v>
      </c>
      <c r="U89" s="175">
        <v>10</v>
      </c>
      <c r="V89" s="175">
        <v>24</v>
      </c>
      <c r="W89" s="175">
        <v>8</v>
      </c>
      <c r="X89" s="189"/>
      <c r="Y89" s="234"/>
      <c r="Z89" s="234"/>
      <c r="AA89" s="235"/>
      <c r="AB89" s="236"/>
      <c r="AC89" s="1045">
        <f t="shared" ref="AC89:AJ89" si="143">(U89+U90)/30</f>
        <v>0.5</v>
      </c>
      <c r="AD89" s="1038">
        <f t="shared" si="143"/>
        <v>1.1333333333333333</v>
      </c>
      <c r="AE89" s="1038">
        <f t="shared" si="143"/>
        <v>0.36666666666666664</v>
      </c>
      <c r="AF89" s="1038">
        <f t="shared" si="143"/>
        <v>0</v>
      </c>
      <c r="AG89" s="1038">
        <f t="shared" si="143"/>
        <v>0</v>
      </c>
      <c r="AH89" s="1038">
        <f t="shared" si="143"/>
        <v>0</v>
      </c>
      <c r="AI89" s="1038">
        <f t="shared" si="143"/>
        <v>0</v>
      </c>
      <c r="AJ89" s="1037">
        <f t="shared" si="143"/>
        <v>0</v>
      </c>
      <c r="AK89" s="186" t="b">
        <f>P89+Q89+R89+S89=SUM(U89:AB89)</f>
        <v>1</v>
      </c>
    </row>
    <row r="90" spans="1:37" s="237" customFormat="1" ht="13.5" customHeight="1" x14ac:dyDescent="0.25">
      <c r="A90" s="1096"/>
      <c r="B90" s="999"/>
      <c r="C90" s="1024"/>
      <c r="D90" s="1154"/>
      <c r="E90" s="1157"/>
      <c r="F90" s="1157"/>
      <c r="G90" s="1143"/>
      <c r="H90" s="1033"/>
      <c r="I90" s="1157"/>
      <c r="J90" s="1157"/>
      <c r="K90" s="1143"/>
      <c r="L90" s="1041"/>
      <c r="M90" s="1150"/>
      <c r="N90" s="1058"/>
      <c r="O90" s="978"/>
      <c r="P90" s="980"/>
      <c r="Q90" s="980"/>
      <c r="R90" s="980"/>
      <c r="S90" s="980"/>
      <c r="T90" s="1049"/>
      <c r="U90" s="175">
        <v>5</v>
      </c>
      <c r="V90" s="175">
        <v>10</v>
      </c>
      <c r="W90" s="175">
        <v>3</v>
      </c>
      <c r="X90" s="169"/>
      <c r="Y90" s="169"/>
      <c r="Z90" s="239"/>
      <c r="AA90" s="240"/>
      <c r="AB90" s="241"/>
      <c r="AC90" s="1045"/>
      <c r="AD90" s="1038"/>
      <c r="AE90" s="1038"/>
      <c r="AF90" s="1038"/>
      <c r="AG90" s="1038"/>
      <c r="AH90" s="1038"/>
      <c r="AI90" s="1038"/>
      <c r="AJ90" s="1037"/>
      <c r="AK90" s="186"/>
    </row>
    <row r="91" spans="1:37" s="237" customFormat="1" ht="13.5" customHeight="1" x14ac:dyDescent="0.25">
      <c r="A91" s="1097"/>
      <c r="B91" s="1000"/>
      <c r="C91" s="1025"/>
      <c r="D91" s="1155"/>
      <c r="E91" s="1164"/>
      <c r="F91" s="1164"/>
      <c r="G91" s="1163"/>
      <c r="H91" s="1034"/>
      <c r="I91" s="1164"/>
      <c r="J91" s="1164"/>
      <c r="K91" s="1163"/>
      <c r="L91" s="1042"/>
      <c r="M91" s="975"/>
      <c r="N91" s="977"/>
      <c r="O91" s="978"/>
      <c r="P91" s="980"/>
      <c r="Q91" s="980"/>
      <c r="R91" s="980"/>
      <c r="S91" s="980"/>
      <c r="T91" s="1050"/>
      <c r="U91" s="175"/>
      <c r="V91" s="175"/>
      <c r="W91" s="166" t="s">
        <v>308</v>
      </c>
      <c r="X91" s="166"/>
      <c r="Y91" s="239"/>
      <c r="Z91" s="239"/>
      <c r="AA91" s="240"/>
      <c r="AB91" s="241"/>
      <c r="AC91" s="1045"/>
      <c r="AD91" s="1038"/>
      <c r="AE91" s="1038"/>
      <c r="AF91" s="1038"/>
      <c r="AG91" s="1038"/>
      <c r="AH91" s="1038"/>
      <c r="AI91" s="1038"/>
      <c r="AJ91" s="1037"/>
      <c r="AK91" s="186"/>
    </row>
    <row r="92" spans="1:37" s="237" customFormat="1" ht="12.75" customHeight="1" x14ac:dyDescent="0.25">
      <c r="A92" s="1170">
        <f t="shared" ref="A92" si="144">1+A89</f>
        <v>24</v>
      </c>
      <c r="B92" s="999" t="s">
        <v>271</v>
      </c>
      <c r="C92" s="1024" t="s">
        <v>75</v>
      </c>
      <c r="D92" s="1183"/>
      <c r="E92" s="1156"/>
      <c r="F92" s="1156"/>
      <c r="G92" s="1142"/>
      <c r="H92" s="1032">
        <v>2</v>
      </c>
      <c r="I92" s="1156"/>
      <c r="J92" s="1156"/>
      <c r="K92" s="1142"/>
      <c r="L92" s="1040"/>
      <c r="M92" s="1150">
        <f t="shared" ref="M92" si="145">N92/30</f>
        <v>2</v>
      </c>
      <c r="N92" s="1058">
        <f t="shared" ref="N92" si="146">O92+T92</f>
        <v>60</v>
      </c>
      <c r="O92" s="978">
        <f t="shared" ref="O92" si="147">P92+Q92+R92+S92</f>
        <v>40</v>
      </c>
      <c r="P92" s="979">
        <v>4</v>
      </c>
      <c r="Q92" s="979">
        <v>20</v>
      </c>
      <c r="R92" s="979">
        <v>14</v>
      </c>
      <c r="S92" s="979">
        <v>2</v>
      </c>
      <c r="T92" s="1049">
        <f t="shared" ref="T92" si="148">SUM(U93:AB93)</f>
        <v>20</v>
      </c>
      <c r="U92" s="175">
        <v>20</v>
      </c>
      <c r="V92" s="175">
        <v>20</v>
      </c>
      <c r="W92" s="175"/>
      <c r="X92" s="169"/>
      <c r="Y92" s="249"/>
      <c r="Z92" s="169"/>
      <c r="AA92" s="195"/>
      <c r="AB92" s="250"/>
      <c r="AC92" s="1045">
        <f t="shared" ref="AC92:AJ92" si="149">(U92+U93)/30</f>
        <v>1.2</v>
      </c>
      <c r="AD92" s="1038">
        <f t="shared" si="149"/>
        <v>0.8</v>
      </c>
      <c r="AE92" s="1038">
        <f t="shared" si="149"/>
        <v>0</v>
      </c>
      <c r="AF92" s="1038">
        <f t="shared" si="149"/>
        <v>0</v>
      </c>
      <c r="AG92" s="1038">
        <f t="shared" si="149"/>
        <v>0</v>
      </c>
      <c r="AH92" s="1038">
        <f t="shared" si="149"/>
        <v>0</v>
      </c>
      <c r="AI92" s="1038">
        <f t="shared" si="149"/>
        <v>0</v>
      </c>
      <c r="AJ92" s="1037">
        <f t="shared" si="149"/>
        <v>0</v>
      </c>
      <c r="AK92" s="186" t="b">
        <f>P92+Q92+R92+S92=SUM(U92:AB92)</f>
        <v>1</v>
      </c>
    </row>
    <row r="93" spans="1:37" s="237" customFormat="1" ht="12.75" customHeight="1" x14ac:dyDescent="0.25">
      <c r="A93" s="1096"/>
      <c r="B93" s="999"/>
      <c r="C93" s="1024"/>
      <c r="D93" s="1154"/>
      <c r="E93" s="1157"/>
      <c r="F93" s="1157"/>
      <c r="G93" s="1143"/>
      <c r="H93" s="1033"/>
      <c r="I93" s="1157"/>
      <c r="J93" s="1157"/>
      <c r="K93" s="1143"/>
      <c r="L93" s="1041"/>
      <c r="M93" s="1150"/>
      <c r="N93" s="1058"/>
      <c r="O93" s="978"/>
      <c r="P93" s="980"/>
      <c r="Q93" s="980"/>
      <c r="R93" s="980"/>
      <c r="S93" s="980"/>
      <c r="T93" s="1049"/>
      <c r="U93" s="175">
        <v>16</v>
      </c>
      <c r="V93" s="175">
        <v>4</v>
      </c>
      <c r="W93" s="175"/>
      <c r="X93" s="169"/>
      <c r="Y93" s="249"/>
      <c r="Z93" s="169"/>
      <c r="AA93" s="197"/>
      <c r="AB93" s="251"/>
      <c r="AC93" s="1045"/>
      <c r="AD93" s="1038"/>
      <c r="AE93" s="1038"/>
      <c r="AF93" s="1038"/>
      <c r="AG93" s="1038"/>
      <c r="AH93" s="1038"/>
      <c r="AI93" s="1038"/>
      <c r="AJ93" s="1037"/>
      <c r="AK93" s="186"/>
    </row>
    <row r="94" spans="1:37" s="237" customFormat="1" ht="13.5" customHeight="1" x14ac:dyDescent="0.25">
      <c r="A94" s="1097"/>
      <c r="B94" s="1000"/>
      <c r="C94" s="1025"/>
      <c r="D94" s="1155"/>
      <c r="E94" s="1164"/>
      <c r="F94" s="1164"/>
      <c r="G94" s="1163"/>
      <c r="H94" s="1034"/>
      <c r="I94" s="1164"/>
      <c r="J94" s="1164"/>
      <c r="K94" s="1163"/>
      <c r="L94" s="1042"/>
      <c r="M94" s="975"/>
      <c r="N94" s="977"/>
      <c r="O94" s="978"/>
      <c r="P94" s="980"/>
      <c r="Q94" s="980"/>
      <c r="R94" s="980"/>
      <c r="S94" s="980"/>
      <c r="T94" s="1050"/>
      <c r="U94" s="175"/>
      <c r="V94" s="166" t="s">
        <v>308</v>
      </c>
      <c r="W94" s="206"/>
      <c r="X94" s="166"/>
      <c r="Y94" s="252"/>
      <c r="Z94" s="169"/>
      <c r="AA94" s="197"/>
      <c r="AB94" s="251"/>
      <c r="AC94" s="1045"/>
      <c r="AD94" s="1038"/>
      <c r="AE94" s="1038"/>
      <c r="AF94" s="1038"/>
      <c r="AG94" s="1038"/>
      <c r="AH94" s="1038"/>
      <c r="AI94" s="1038"/>
      <c r="AJ94" s="1037"/>
      <c r="AK94" s="186"/>
    </row>
    <row r="95" spans="1:37" s="237" customFormat="1" ht="14.25" customHeight="1" x14ac:dyDescent="0.25">
      <c r="A95" s="1170">
        <f t="shared" ref="A95" si="150">1+A92</f>
        <v>25</v>
      </c>
      <c r="B95" s="999" t="s">
        <v>272</v>
      </c>
      <c r="C95" s="1024" t="s">
        <v>74</v>
      </c>
      <c r="D95" s="1183"/>
      <c r="E95" s="1156"/>
      <c r="F95" s="1156"/>
      <c r="G95" s="1142"/>
      <c r="H95" s="1032">
        <v>3</v>
      </c>
      <c r="I95" s="1156"/>
      <c r="J95" s="1156"/>
      <c r="K95" s="1142"/>
      <c r="L95" s="1040"/>
      <c r="M95" s="1150">
        <f t="shared" ref="M95" si="151">N95/30</f>
        <v>3</v>
      </c>
      <c r="N95" s="1058">
        <f t="shared" ref="N95" si="152">O95+T95</f>
        <v>90</v>
      </c>
      <c r="O95" s="978">
        <f t="shared" ref="O95" si="153">P95+Q95+R95+S95</f>
        <v>60</v>
      </c>
      <c r="P95" s="979">
        <v>2</v>
      </c>
      <c r="Q95" s="979">
        <v>36</v>
      </c>
      <c r="R95" s="979">
        <v>20</v>
      </c>
      <c r="S95" s="979">
        <v>2</v>
      </c>
      <c r="T95" s="1080">
        <f t="shared" ref="T95" si="154">SUM(U96:AB96)</f>
        <v>30</v>
      </c>
      <c r="U95" s="175">
        <v>8</v>
      </c>
      <c r="V95" s="175">
        <v>18</v>
      </c>
      <c r="W95" s="175">
        <v>34</v>
      </c>
      <c r="X95" s="169"/>
      <c r="Y95" s="239"/>
      <c r="Z95" s="239"/>
      <c r="AA95" s="253"/>
      <c r="AB95" s="254"/>
      <c r="AC95" s="1045">
        <f t="shared" ref="AC95:AJ95" si="155">(U95+U96)/30</f>
        <v>0.46666666666666667</v>
      </c>
      <c r="AD95" s="1038">
        <f t="shared" si="155"/>
        <v>0.76666666666666672</v>
      </c>
      <c r="AE95" s="1038">
        <f t="shared" si="155"/>
        <v>1.7666666666666666</v>
      </c>
      <c r="AF95" s="1038">
        <f t="shared" si="155"/>
        <v>0</v>
      </c>
      <c r="AG95" s="1038">
        <f t="shared" si="155"/>
        <v>0</v>
      </c>
      <c r="AH95" s="1038">
        <f t="shared" si="155"/>
        <v>0</v>
      </c>
      <c r="AI95" s="1038">
        <f t="shared" si="155"/>
        <v>0</v>
      </c>
      <c r="AJ95" s="1037">
        <f t="shared" si="155"/>
        <v>0</v>
      </c>
      <c r="AK95" s="186" t="b">
        <f>P95+Q95+R95+S95=SUM(U95:AB95)</f>
        <v>1</v>
      </c>
    </row>
    <row r="96" spans="1:37" s="237" customFormat="1" ht="15" customHeight="1" x14ac:dyDescent="0.25">
      <c r="A96" s="1096"/>
      <c r="B96" s="999"/>
      <c r="C96" s="1024"/>
      <c r="D96" s="1154"/>
      <c r="E96" s="1157"/>
      <c r="F96" s="1157"/>
      <c r="G96" s="1143"/>
      <c r="H96" s="1033"/>
      <c r="I96" s="1157"/>
      <c r="J96" s="1157"/>
      <c r="K96" s="1143"/>
      <c r="L96" s="1041"/>
      <c r="M96" s="1150"/>
      <c r="N96" s="1058"/>
      <c r="O96" s="978"/>
      <c r="P96" s="980"/>
      <c r="Q96" s="980"/>
      <c r="R96" s="980"/>
      <c r="S96" s="980"/>
      <c r="T96" s="1080"/>
      <c r="U96" s="175">
        <v>6</v>
      </c>
      <c r="V96" s="175">
        <v>5</v>
      </c>
      <c r="W96" s="175">
        <v>19</v>
      </c>
      <c r="X96" s="169"/>
      <c r="Y96" s="239"/>
      <c r="Z96" s="239"/>
      <c r="AA96" s="240"/>
      <c r="AB96" s="241"/>
      <c r="AC96" s="1045"/>
      <c r="AD96" s="1038"/>
      <c r="AE96" s="1038"/>
      <c r="AF96" s="1038"/>
      <c r="AG96" s="1038"/>
      <c r="AH96" s="1038"/>
      <c r="AI96" s="1038"/>
      <c r="AJ96" s="1037"/>
      <c r="AK96" s="186"/>
    </row>
    <row r="97" spans="1:37" s="237" customFormat="1" ht="15" customHeight="1" x14ac:dyDescent="0.25">
      <c r="A97" s="1097"/>
      <c r="B97" s="1000"/>
      <c r="C97" s="1025"/>
      <c r="D97" s="1155"/>
      <c r="E97" s="1164"/>
      <c r="F97" s="1164"/>
      <c r="G97" s="1163"/>
      <c r="H97" s="1034"/>
      <c r="I97" s="1164"/>
      <c r="J97" s="1164"/>
      <c r="K97" s="1163"/>
      <c r="L97" s="1042"/>
      <c r="M97" s="975"/>
      <c r="N97" s="977"/>
      <c r="O97" s="978"/>
      <c r="P97" s="980"/>
      <c r="Q97" s="980"/>
      <c r="R97" s="980"/>
      <c r="S97" s="980"/>
      <c r="T97" s="1081"/>
      <c r="U97" s="175"/>
      <c r="V97" s="175"/>
      <c r="W97" s="166" t="s">
        <v>308</v>
      </c>
      <c r="X97" s="166"/>
      <c r="Y97" s="239"/>
      <c r="Z97" s="239"/>
      <c r="AA97" s="240"/>
      <c r="AB97" s="241"/>
      <c r="AC97" s="1045"/>
      <c r="AD97" s="1038"/>
      <c r="AE97" s="1038"/>
      <c r="AF97" s="1038"/>
      <c r="AG97" s="1038"/>
      <c r="AH97" s="1038"/>
      <c r="AI97" s="1038"/>
      <c r="AJ97" s="1037"/>
      <c r="AK97" s="186"/>
    </row>
    <row r="98" spans="1:37" s="237" customFormat="1" ht="14.25" customHeight="1" x14ac:dyDescent="0.25">
      <c r="A98" s="1170">
        <f t="shared" ref="A98" si="156">1+A95</f>
        <v>26</v>
      </c>
      <c r="B98" s="1094" t="s">
        <v>273</v>
      </c>
      <c r="C98" s="1024" t="s">
        <v>183</v>
      </c>
      <c r="D98" s="1183"/>
      <c r="E98" s="1156"/>
      <c r="F98" s="1156"/>
      <c r="G98" s="1142"/>
      <c r="H98" s="1311">
        <v>3</v>
      </c>
      <c r="I98" s="1156"/>
      <c r="J98" s="1156"/>
      <c r="K98" s="1142"/>
      <c r="L98" s="1040"/>
      <c r="M98" s="1150">
        <f t="shared" ref="M98" si="157">N98/30</f>
        <v>2</v>
      </c>
      <c r="N98" s="1058">
        <f t="shared" ref="N98" si="158">O98+T98</f>
        <v>60</v>
      </c>
      <c r="O98" s="978">
        <f t="shared" ref="O98" si="159">P98+Q98+R98+S98</f>
        <v>40</v>
      </c>
      <c r="P98" s="979">
        <v>6</v>
      </c>
      <c r="Q98" s="979">
        <v>18</v>
      </c>
      <c r="R98" s="979">
        <v>12</v>
      </c>
      <c r="S98" s="979">
        <v>4</v>
      </c>
      <c r="T98" s="1080">
        <f t="shared" ref="T98" si="160">SUM(U99:AB99)</f>
        <v>20</v>
      </c>
      <c r="U98" s="175"/>
      <c r="V98" s="175">
        <v>22</v>
      </c>
      <c r="W98" s="175">
        <v>18</v>
      </c>
      <c r="X98" s="239"/>
      <c r="Y98" s="239"/>
      <c r="Z98" s="239"/>
      <c r="AA98" s="253"/>
      <c r="AB98" s="254"/>
      <c r="AC98" s="1045">
        <f t="shared" ref="AC98:AJ98" si="161">(U98+U99)/30</f>
        <v>0</v>
      </c>
      <c r="AD98" s="1038">
        <f t="shared" si="161"/>
        <v>1.1000000000000001</v>
      </c>
      <c r="AE98" s="1038">
        <f t="shared" si="161"/>
        <v>0.9</v>
      </c>
      <c r="AF98" s="1038">
        <f t="shared" si="161"/>
        <v>0</v>
      </c>
      <c r="AG98" s="1038">
        <f t="shared" si="161"/>
        <v>0</v>
      </c>
      <c r="AH98" s="1038">
        <f t="shared" si="161"/>
        <v>0</v>
      </c>
      <c r="AI98" s="1038">
        <f t="shared" si="161"/>
        <v>0</v>
      </c>
      <c r="AJ98" s="1037">
        <f t="shared" si="161"/>
        <v>0</v>
      </c>
      <c r="AK98" s="186" t="b">
        <f>P98+Q98+R98+S98=SUM(U98:AB98)</f>
        <v>1</v>
      </c>
    </row>
    <row r="99" spans="1:37" s="237" customFormat="1" ht="14.25" customHeight="1" x14ac:dyDescent="0.25">
      <c r="A99" s="1096"/>
      <c r="B99" s="1094"/>
      <c r="C99" s="1024"/>
      <c r="D99" s="1154"/>
      <c r="E99" s="1157"/>
      <c r="F99" s="1157"/>
      <c r="G99" s="1143"/>
      <c r="H99" s="1312"/>
      <c r="I99" s="1157"/>
      <c r="J99" s="1157"/>
      <c r="K99" s="1143"/>
      <c r="L99" s="1041"/>
      <c r="M99" s="1150"/>
      <c r="N99" s="1058"/>
      <c r="O99" s="978"/>
      <c r="P99" s="980"/>
      <c r="Q99" s="980"/>
      <c r="R99" s="980"/>
      <c r="S99" s="980"/>
      <c r="T99" s="1080"/>
      <c r="U99" s="175"/>
      <c r="V99" s="175">
        <v>11</v>
      </c>
      <c r="W99" s="175">
        <v>9</v>
      </c>
      <c r="X99" s="239"/>
      <c r="Y99" s="239"/>
      <c r="Z99" s="239"/>
      <c r="AA99" s="240"/>
      <c r="AB99" s="241"/>
      <c r="AC99" s="1045"/>
      <c r="AD99" s="1038"/>
      <c r="AE99" s="1038"/>
      <c r="AF99" s="1038"/>
      <c r="AG99" s="1038"/>
      <c r="AH99" s="1038"/>
      <c r="AI99" s="1038"/>
      <c r="AJ99" s="1037"/>
      <c r="AK99" s="186"/>
    </row>
    <row r="100" spans="1:37" s="237" customFormat="1" ht="13.5" customHeight="1" x14ac:dyDescent="0.25">
      <c r="A100" s="1097"/>
      <c r="B100" s="1095"/>
      <c r="C100" s="1025"/>
      <c r="D100" s="1155"/>
      <c r="E100" s="1164"/>
      <c r="F100" s="1164"/>
      <c r="G100" s="1163"/>
      <c r="H100" s="1313"/>
      <c r="I100" s="1164"/>
      <c r="J100" s="1164"/>
      <c r="K100" s="1163"/>
      <c r="L100" s="1042"/>
      <c r="M100" s="975"/>
      <c r="N100" s="977"/>
      <c r="O100" s="978"/>
      <c r="P100" s="980"/>
      <c r="Q100" s="980"/>
      <c r="R100" s="980"/>
      <c r="S100" s="980"/>
      <c r="T100" s="1081"/>
      <c r="U100" s="175"/>
      <c r="V100" s="175"/>
      <c r="W100" s="166" t="s">
        <v>308</v>
      </c>
      <c r="X100" s="239"/>
      <c r="Y100" s="239"/>
      <c r="Z100" s="239"/>
      <c r="AA100" s="240"/>
      <c r="AB100" s="241"/>
      <c r="AC100" s="1045"/>
      <c r="AD100" s="1038"/>
      <c r="AE100" s="1038"/>
      <c r="AF100" s="1038"/>
      <c r="AG100" s="1038"/>
      <c r="AH100" s="1038"/>
      <c r="AI100" s="1038"/>
      <c r="AJ100" s="1037"/>
      <c r="AK100" s="186"/>
    </row>
    <row r="101" spans="1:37" s="237" customFormat="1" ht="14.25" customHeight="1" x14ac:dyDescent="0.25">
      <c r="A101" s="1170">
        <f t="shared" ref="A101" si="162">1+A98</f>
        <v>27</v>
      </c>
      <c r="B101" s="999" t="s">
        <v>274</v>
      </c>
      <c r="C101" s="997" t="s">
        <v>242</v>
      </c>
      <c r="D101" s="1183"/>
      <c r="E101" s="1156"/>
      <c r="F101" s="1156"/>
      <c r="G101" s="1142"/>
      <c r="H101" s="1032">
        <v>2</v>
      </c>
      <c r="I101" s="1029"/>
      <c r="J101" s="1156"/>
      <c r="K101" s="1142"/>
      <c r="L101" s="1040"/>
      <c r="M101" s="1150">
        <f t="shared" ref="M101" si="163">N101/30</f>
        <v>3</v>
      </c>
      <c r="N101" s="1058">
        <f t="shared" ref="N101" si="164">O101+T101</f>
        <v>90</v>
      </c>
      <c r="O101" s="978">
        <f t="shared" ref="O101" si="165">P101+Q101+R101+S101</f>
        <v>60</v>
      </c>
      <c r="P101" s="979">
        <v>4</v>
      </c>
      <c r="Q101" s="979">
        <v>12</v>
      </c>
      <c r="R101" s="979">
        <v>40</v>
      </c>
      <c r="S101" s="979">
        <v>4</v>
      </c>
      <c r="T101" s="1049">
        <f t="shared" ref="T101" si="166">SUM(U102:AB102)</f>
        <v>30</v>
      </c>
      <c r="U101" s="175">
        <v>30</v>
      </c>
      <c r="V101" s="175">
        <v>30</v>
      </c>
      <c r="W101" s="239"/>
      <c r="X101" s="239"/>
      <c r="Y101" s="239"/>
      <c r="Z101" s="239"/>
      <c r="AA101" s="253"/>
      <c r="AB101" s="254"/>
      <c r="AC101" s="1045">
        <f t="shared" ref="AC101:AJ101" si="167">(U101+U102)/30</f>
        <v>1.5</v>
      </c>
      <c r="AD101" s="1038">
        <f t="shared" si="167"/>
        <v>1.5</v>
      </c>
      <c r="AE101" s="1038">
        <f t="shared" si="167"/>
        <v>0</v>
      </c>
      <c r="AF101" s="1038">
        <f t="shared" si="167"/>
        <v>0</v>
      </c>
      <c r="AG101" s="1038">
        <f t="shared" si="167"/>
        <v>0</v>
      </c>
      <c r="AH101" s="1038">
        <f t="shared" si="167"/>
        <v>0</v>
      </c>
      <c r="AI101" s="1038">
        <f t="shared" si="167"/>
        <v>0</v>
      </c>
      <c r="AJ101" s="1037">
        <f t="shared" si="167"/>
        <v>0</v>
      </c>
      <c r="AK101" s="186" t="b">
        <f>P101+Q101+R101+S101=SUM(U101:AB101)</f>
        <v>1</v>
      </c>
    </row>
    <row r="102" spans="1:37" s="237" customFormat="1" ht="13.5" customHeight="1" x14ac:dyDescent="0.25">
      <c r="A102" s="1096"/>
      <c r="B102" s="999"/>
      <c r="C102" s="997"/>
      <c r="D102" s="1154"/>
      <c r="E102" s="1157"/>
      <c r="F102" s="1157"/>
      <c r="G102" s="1143"/>
      <c r="H102" s="1033"/>
      <c r="I102" s="1030"/>
      <c r="J102" s="1157"/>
      <c r="K102" s="1143"/>
      <c r="L102" s="1041"/>
      <c r="M102" s="1150"/>
      <c r="N102" s="1058"/>
      <c r="O102" s="978"/>
      <c r="P102" s="980"/>
      <c r="Q102" s="980"/>
      <c r="R102" s="980"/>
      <c r="S102" s="980"/>
      <c r="T102" s="1049"/>
      <c r="U102" s="175">
        <v>15</v>
      </c>
      <c r="V102" s="175">
        <v>15</v>
      </c>
      <c r="W102" s="239"/>
      <c r="X102" s="239"/>
      <c r="Y102" s="239"/>
      <c r="Z102" s="239"/>
      <c r="AA102" s="240"/>
      <c r="AB102" s="241"/>
      <c r="AC102" s="1045"/>
      <c r="AD102" s="1038"/>
      <c r="AE102" s="1038"/>
      <c r="AF102" s="1038"/>
      <c r="AG102" s="1038"/>
      <c r="AH102" s="1038"/>
      <c r="AI102" s="1038"/>
      <c r="AJ102" s="1037"/>
      <c r="AK102" s="186"/>
    </row>
    <row r="103" spans="1:37" s="237" customFormat="1" ht="15" customHeight="1" x14ac:dyDescent="0.25">
      <c r="A103" s="1097"/>
      <c r="B103" s="1000"/>
      <c r="C103" s="998"/>
      <c r="D103" s="1155"/>
      <c r="E103" s="1164"/>
      <c r="F103" s="1164"/>
      <c r="G103" s="1163"/>
      <c r="H103" s="1034"/>
      <c r="I103" s="1031"/>
      <c r="J103" s="1164"/>
      <c r="K103" s="1163"/>
      <c r="L103" s="1042"/>
      <c r="M103" s="975"/>
      <c r="N103" s="977"/>
      <c r="O103" s="978"/>
      <c r="P103" s="980"/>
      <c r="Q103" s="980"/>
      <c r="R103" s="980"/>
      <c r="S103" s="980"/>
      <c r="T103" s="1050"/>
      <c r="U103" s="175"/>
      <c r="V103" s="166" t="s">
        <v>308</v>
      </c>
      <c r="W103" s="239"/>
      <c r="X103" s="239"/>
      <c r="Y103" s="239"/>
      <c r="Z103" s="239"/>
      <c r="AA103" s="240"/>
      <c r="AB103" s="241"/>
      <c r="AC103" s="1045"/>
      <c r="AD103" s="1038"/>
      <c r="AE103" s="1038"/>
      <c r="AF103" s="1038"/>
      <c r="AG103" s="1038"/>
      <c r="AH103" s="1038"/>
      <c r="AI103" s="1038"/>
      <c r="AJ103" s="1037"/>
      <c r="AK103" s="186"/>
    </row>
    <row r="104" spans="1:37" s="237" customFormat="1" ht="14.25" customHeight="1" x14ac:dyDescent="0.25">
      <c r="A104" s="1170">
        <f t="shared" ref="A104" si="168">1+A101</f>
        <v>28</v>
      </c>
      <c r="B104" s="999" t="s">
        <v>275</v>
      </c>
      <c r="C104" s="1024" t="s">
        <v>243</v>
      </c>
      <c r="D104" s="1026"/>
      <c r="E104" s="1167"/>
      <c r="F104" s="1156"/>
      <c r="G104" s="1142"/>
      <c r="H104" s="1032">
        <v>2</v>
      </c>
      <c r="I104" s="1029"/>
      <c r="J104" s="1029"/>
      <c r="K104" s="1009"/>
      <c r="L104" s="1040"/>
      <c r="M104" s="1150">
        <f t="shared" ref="M104" si="169">N104/30</f>
        <v>1.5</v>
      </c>
      <c r="N104" s="1058">
        <f t="shared" ref="N104" si="170">O104+T104</f>
        <v>45</v>
      </c>
      <c r="O104" s="978">
        <f t="shared" ref="O104" si="171">P104+Q104+R104+S104</f>
        <v>32</v>
      </c>
      <c r="P104" s="979">
        <v>6</v>
      </c>
      <c r="Q104" s="979">
        <v>10</v>
      </c>
      <c r="R104" s="979">
        <v>14</v>
      </c>
      <c r="S104" s="979">
        <v>2</v>
      </c>
      <c r="T104" s="1080">
        <f t="shared" ref="T104" si="172">SUM(U105:AB105)</f>
        <v>13</v>
      </c>
      <c r="U104" s="175">
        <v>14</v>
      </c>
      <c r="V104" s="175">
        <v>18</v>
      </c>
      <c r="W104" s="238"/>
      <c r="X104" s="238"/>
      <c r="Y104" s="239"/>
      <c r="Z104" s="239"/>
      <c r="AA104" s="253"/>
      <c r="AB104" s="254"/>
      <c r="AC104" s="1045">
        <f t="shared" ref="AC104:AJ104" si="173">(U104+U105)/30</f>
        <v>0.6</v>
      </c>
      <c r="AD104" s="1038">
        <f t="shared" si="173"/>
        <v>0.9</v>
      </c>
      <c r="AE104" s="1038">
        <f t="shared" si="173"/>
        <v>0</v>
      </c>
      <c r="AF104" s="1038">
        <f t="shared" si="173"/>
        <v>0</v>
      </c>
      <c r="AG104" s="1038">
        <f t="shared" si="173"/>
        <v>0</v>
      </c>
      <c r="AH104" s="1038">
        <f t="shared" si="173"/>
        <v>0</v>
      </c>
      <c r="AI104" s="1038">
        <f t="shared" si="173"/>
        <v>0</v>
      </c>
      <c r="AJ104" s="1037">
        <f t="shared" si="173"/>
        <v>0</v>
      </c>
      <c r="AK104" s="186" t="b">
        <f>P104+Q104+R104+S104=SUM(U104:AB104)</f>
        <v>1</v>
      </c>
    </row>
    <row r="105" spans="1:37" s="237" customFormat="1" ht="12.75" customHeight="1" x14ac:dyDescent="0.25">
      <c r="A105" s="1096"/>
      <c r="B105" s="999"/>
      <c r="C105" s="1024"/>
      <c r="D105" s="1027"/>
      <c r="E105" s="1168"/>
      <c r="F105" s="1157"/>
      <c r="G105" s="1143"/>
      <c r="H105" s="1033"/>
      <c r="I105" s="1030"/>
      <c r="J105" s="1030"/>
      <c r="K105" s="1010"/>
      <c r="L105" s="1041"/>
      <c r="M105" s="1150"/>
      <c r="N105" s="1058"/>
      <c r="O105" s="978"/>
      <c r="P105" s="980"/>
      <c r="Q105" s="980"/>
      <c r="R105" s="980"/>
      <c r="S105" s="980"/>
      <c r="T105" s="1080"/>
      <c r="U105" s="175">
        <v>4</v>
      </c>
      <c r="V105" s="175">
        <v>9</v>
      </c>
      <c r="W105" s="238"/>
      <c r="X105" s="238"/>
      <c r="Y105" s="239"/>
      <c r="Z105" s="239"/>
      <c r="AA105" s="240"/>
      <c r="AB105" s="241"/>
      <c r="AC105" s="1045"/>
      <c r="AD105" s="1038"/>
      <c r="AE105" s="1038"/>
      <c r="AF105" s="1038"/>
      <c r="AG105" s="1038"/>
      <c r="AH105" s="1038"/>
      <c r="AI105" s="1038"/>
      <c r="AJ105" s="1037"/>
      <c r="AK105" s="186"/>
    </row>
    <row r="106" spans="1:37" s="237" customFormat="1" ht="15" customHeight="1" x14ac:dyDescent="0.25">
      <c r="A106" s="1097"/>
      <c r="B106" s="1000"/>
      <c r="C106" s="1025"/>
      <c r="D106" s="1028"/>
      <c r="E106" s="1169"/>
      <c r="F106" s="1164"/>
      <c r="G106" s="1163"/>
      <c r="H106" s="1034"/>
      <c r="I106" s="1031"/>
      <c r="J106" s="1031"/>
      <c r="K106" s="1011"/>
      <c r="L106" s="1042"/>
      <c r="M106" s="975"/>
      <c r="N106" s="977"/>
      <c r="O106" s="978"/>
      <c r="P106" s="980"/>
      <c r="Q106" s="980"/>
      <c r="R106" s="980"/>
      <c r="S106" s="980"/>
      <c r="T106" s="1081"/>
      <c r="U106" s="175"/>
      <c r="V106" s="166" t="s">
        <v>308</v>
      </c>
      <c r="W106" s="255"/>
      <c r="X106" s="238"/>
      <c r="Y106" s="239"/>
      <c r="Z106" s="239"/>
      <c r="AA106" s="240"/>
      <c r="AB106" s="241"/>
      <c r="AC106" s="1045"/>
      <c r="AD106" s="1038"/>
      <c r="AE106" s="1038"/>
      <c r="AF106" s="1038"/>
      <c r="AG106" s="1038"/>
      <c r="AH106" s="1038"/>
      <c r="AI106" s="1038"/>
      <c r="AJ106" s="1037"/>
      <c r="AK106" s="186"/>
    </row>
    <row r="107" spans="1:37" s="237" customFormat="1" ht="12.75" customHeight="1" x14ac:dyDescent="0.25">
      <c r="A107" s="1170">
        <f t="shared" ref="A107:A110" si="174">1+A104</f>
        <v>29</v>
      </c>
      <c r="B107" s="999" t="s">
        <v>276</v>
      </c>
      <c r="C107" s="1024" t="s">
        <v>101</v>
      </c>
      <c r="D107" s="1026"/>
      <c r="E107" s="1156"/>
      <c r="F107" s="1156"/>
      <c r="G107" s="1142"/>
      <c r="H107" s="1032">
        <v>2</v>
      </c>
      <c r="I107" s="1156"/>
      <c r="J107" s="1156"/>
      <c r="K107" s="1142"/>
      <c r="L107" s="1040"/>
      <c r="M107" s="1150">
        <f t="shared" ref="M107" si="175">N107/30</f>
        <v>4</v>
      </c>
      <c r="N107" s="1058">
        <f t="shared" ref="N107" si="176">O107+T107</f>
        <v>120</v>
      </c>
      <c r="O107" s="978">
        <f t="shared" ref="O107" si="177">P107+Q107+R107+S107</f>
        <v>92</v>
      </c>
      <c r="P107" s="979">
        <v>2</v>
      </c>
      <c r="Q107" s="979">
        <v>28</v>
      </c>
      <c r="R107" s="979">
        <v>58</v>
      </c>
      <c r="S107" s="979">
        <v>4</v>
      </c>
      <c r="T107" s="1080">
        <f t="shared" ref="T107" si="178">SUM(U108:AB108)</f>
        <v>28</v>
      </c>
      <c r="U107" s="175">
        <v>38</v>
      </c>
      <c r="V107" s="175">
        <v>54</v>
      </c>
      <c r="W107" s="239"/>
      <c r="X107" s="239"/>
      <c r="Y107" s="239"/>
      <c r="Z107" s="239"/>
      <c r="AA107" s="253"/>
      <c r="AB107" s="254"/>
      <c r="AC107" s="1045">
        <f t="shared" ref="AC107:AJ107" si="179">(U107+U108)/30</f>
        <v>1.7</v>
      </c>
      <c r="AD107" s="1038">
        <f t="shared" si="179"/>
        <v>2.2999999999999998</v>
      </c>
      <c r="AE107" s="1038">
        <f t="shared" si="179"/>
        <v>0</v>
      </c>
      <c r="AF107" s="1038">
        <f t="shared" si="179"/>
        <v>0</v>
      </c>
      <c r="AG107" s="1038">
        <f t="shared" si="179"/>
        <v>0</v>
      </c>
      <c r="AH107" s="1038">
        <f t="shared" si="179"/>
        <v>0</v>
      </c>
      <c r="AI107" s="1038">
        <f t="shared" si="179"/>
        <v>0</v>
      </c>
      <c r="AJ107" s="1037">
        <f t="shared" si="179"/>
        <v>0</v>
      </c>
      <c r="AK107" s="186" t="b">
        <f>P107+Q107+R107+S107=SUM(U107:AB107)</f>
        <v>1</v>
      </c>
    </row>
    <row r="108" spans="1:37" s="237" customFormat="1" ht="13.5" customHeight="1" x14ac:dyDescent="0.25">
      <c r="A108" s="1096"/>
      <c r="B108" s="999"/>
      <c r="C108" s="1024"/>
      <c r="D108" s="1027"/>
      <c r="E108" s="1157"/>
      <c r="F108" s="1157"/>
      <c r="G108" s="1143"/>
      <c r="H108" s="1033"/>
      <c r="I108" s="1157"/>
      <c r="J108" s="1157"/>
      <c r="K108" s="1143"/>
      <c r="L108" s="1041"/>
      <c r="M108" s="1150"/>
      <c r="N108" s="1058"/>
      <c r="O108" s="978"/>
      <c r="P108" s="980"/>
      <c r="Q108" s="980"/>
      <c r="R108" s="980"/>
      <c r="S108" s="980"/>
      <c r="T108" s="1080"/>
      <c r="U108" s="175">
        <v>13</v>
      </c>
      <c r="V108" s="175">
        <v>15</v>
      </c>
      <c r="W108" s="239"/>
      <c r="X108" s="239"/>
      <c r="Y108" s="239"/>
      <c r="Z108" s="239"/>
      <c r="AA108" s="240"/>
      <c r="AB108" s="241"/>
      <c r="AC108" s="1045"/>
      <c r="AD108" s="1038"/>
      <c r="AE108" s="1038"/>
      <c r="AF108" s="1038"/>
      <c r="AG108" s="1038"/>
      <c r="AH108" s="1038"/>
      <c r="AI108" s="1038"/>
      <c r="AJ108" s="1037"/>
      <c r="AK108" s="186"/>
    </row>
    <row r="109" spans="1:37" s="237" customFormat="1" ht="13.5" customHeight="1" x14ac:dyDescent="0.25">
      <c r="A109" s="1097"/>
      <c r="B109" s="1000"/>
      <c r="C109" s="1025"/>
      <c r="D109" s="1028"/>
      <c r="E109" s="1164"/>
      <c r="F109" s="1164"/>
      <c r="G109" s="1163"/>
      <c r="H109" s="1034"/>
      <c r="I109" s="1164"/>
      <c r="J109" s="1164"/>
      <c r="K109" s="1163"/>
      <c r="L109" s="1042"/>
      <c r="M109" s="975"/>
      <c r="N109" s="977"/>
      <c r="O109" s="978"/>
      <c r="P109" s="980"/>
      <c r="Q109" s="980"/>
      <c r="R109" s="980"/>
      <c r="S109" s="980"/>
      <c r="T109" s="1081"/>
      <c r="U109" s="166"/>
      <c r="V109" s="166" t="s">
        <v>308</v>
      </c>
      <c r="W109" s="239"/>
      <c r="X109" s="239"/>
      <c r="Y109" s="239"/>
      <c r="Z109" s="239"/>
      <c r="AA109" s="240"/>
      <c r="AB109" s="241"/>
      <c r="AC109" s="1045"/>
      <c r="AD109" s="1038"/>
      <c r="AE109" s="1038"/>
      <c r="AF109" s="1038"/>
      <c r="AG109" s="1038"/>
      <c r="AH109" s="1038"/>
      <c r="AI109" s="1038"/>
      <c r="AJ109" s="1037"/>
      <c r="AK109" s="186"/>
    </row>
    <row r="110" spans="1:37" s="237" customFormat="1" ht="15.75" x14ac:dyDescent="0.25">
      <c r="A110" s="1170">
        <f t="shared" si="174"/>
        <v>30</v>
      </c>
      <c r="B110" s="999" t="s">
        <v>277</v>
      </c>
      <c r="C110" s="997" t="s">
        <v>211</v>
      </c>
      <c r="D110" s="1026"/>
      <c r="E110" s="1156"/>
      <c r="F110" s="1156"/>
      <c r="G110" s="1142"/>
      <c r="H110" s="1032">
        <v>2</v>
      </c>
      <c r="I110" s="1156"/>
      <c r="J110" s="1156"/>
      <c r="K110" s="1142"/>
      <c r="L110" s="1040"/>
      <c r="M110" s="1150">
        <f t="shared" ref="M110" si="180">N110/30</f>
        <v>1</v>
      </c>
      <c r="N110" s="1058">
        <f t="shared" ref="N110" si="181">O110+T110</f>
        <v>30</v>
      </c>
      <c r="O110" s="978">
        <f t="shared" ref="O110" si="182">P110+Q110+R110+S110</f>
        <v>20</v>
      </c>
      <c r="P110" s="979">
        <v>10</v>
      </c>
      <c r="Q110" s="979">
        <v>6</v>
      </c>
      <c r="R110" s="979">
        <v>2</v>
      </c>
      <c r="S110" s="1136">
        <v>2</v>
      </c>
      <c r="T110" s="1299">
        <f>SUM(U111:AB111)</f>
        <v>10</v>
      </c>
      <c r="U110" s="256"/>
      <c r="V110" s="164">
        <v>20</v>
      </c>
      <c r="W110" s="169"/>
      <c r="X110" s="169"/>
      <c r="Y110" s="169"/>
      <c r="Z110" s="169"/>
      <c r="AA110" s="197"/>
      <c r="AB110" s="251"/>
      <c r="AC110" s="1045">
        <f t="shared" ref="AC110:AJ110" si="183">(U110+U111)/30</f>
        <v>0</v>
      </c>
      <c r="AD110" s="1038">
        <f t="shared" si="183"/>
        <v>1</v>
      </c>
      <c r="AE110" s="1038">
        <f t="shared" si="183"/>
        <v>0</v>
      </c>
      <c r="AF110" s="1038">
        <f t="shared" si="183"/>
        <v>0</v>
      </c>
      <c r="AG110" s="1038">
        <f t="shared" si="183"/>
        <v>0</v>
      </c>
      <c r="AH110" s="1038">
        <f t="shared" si="183"/>
        <v>0</v>
      </c>
      <c r="AI110" s="1038">
        <f t="shared" si="183"/>
        <v>0</v>
      </c>
      <c r="AJ110" s="1037">
        <f t="shared" si="183"/>
        <v>0</v>
      </c>
      <c r="AK110" s="186" t="b">
        <f>P110+Q110+R110+S110=SUM(U110:AB110)</f>
        <v>1</v>
      </c>
    </row>
    <row r="111" spans="1:37" s="237" customFormat="1" ht="12.75" customHeight="1" x14ac:dyDescent="0.25">
      <c r="A111" s="1096"/>
      <c r="B111" s="999"/>
      <c r="C111" s="997"/>
      <c r="D111" s="1027"/>
      <c r="E111" s="1157"/>
      <c r="F111" s="1157"/>
      <c r="G111" s="1143"/>
      <c r="H111" s="1033"/>
      <c r="I111" s="1157"/>
      <c r="J111" s="1157"/>
      <c r="K111" s="1143"/>
      <c r="L111" s="1041"/>
      <c r="M111" s="1150"/>
      <c r="N111" s="1058"/>
      <c r="O111" s="978"/>
      <c r="P111" s="980"/>
      <c r="Q111" s="980"/>
      <c r="R111" s="980"/>
      <c r="S111" s="1137"/>
      <c r="T111" s="1080"/>
      <c r="U111" s="256"/>
      <c r="V111" s="175">
        <v>10</v>
      </c>
      <c r="W111" s="169"/>
      <c r="X111" s="169"/>
      <c r="Y111" s="169"/>
      <c r="Z111" s="169"/>
      <c r="AA111" s="197"/>
      <c r="AB111" s="251"/>
      <c r="AC111" s="1045"/>
      <c r="AD111" s="1038"/>
      <c r="AE111" s="1038"/>
      <c r="AF111" s="1038"/>
      <c r="AG111" s="1038"/>
      <c r="AH111" s="1038"/>
      <c r="AI111" s="1038"/>
      <c r="AJ111" s="1037"/>
      <c r="AK111" s="186"/>
    </row>
    <row r="112" spans="1:37" s="237" customFormat="1" ht="15.75" customHeight="1" x14ac:dyDescent="0.25">
      <c r="A112" s="1097"/>
      <c r="B112" s="999"/>
      <c r="C112" s="997"/>
      <c r="D112" s="1028"/>
      <c r="E112" s="1164"/>
      <c r="F112" s="1164"/>
      <c r="G112" s="1163"/>
      <c r="H112" s="1034"/>
      <c r="I112" s="1164"/>
      <c r="J112" s="1164"/>
      <c r="K112" s="1163"/>
      <c r="L112" s="1041"/>
      <c r="M112" s="975"/>
      <c r="N112" s="977"/>
      <c r="O112" s="978"/>
      <c r="P112" s="981"/>
      <c r="Q112" s="981"/>
      <c r="R112" s="981"/>
      <c r="S112" s="1017"/>
      <c r="T112" s="1081"/>
      <c r="U112" s="257"/>
      <c r="V112" s="166" t="s">
        <v>308</v>
      </c>
      <c r="W112" s="258"/>
      <c r="X112" s="259"/>
      <c r="Y112" s="258"/>
      <c r="Z112" s="259"/>
      <c r="AA112" s="260"/>
      <c r="AB112" s="261"/>
      <c r="AC112" s="1061"/>
      <c r="AD112" s="1039"/>
      <c r="AE112" s="1039"/>
      <c r="AF112" s="1039"/>
      <c r="AG112" s="1039"/>
      <c r="AH112" s="1039"/>
      <c r="AI112" s="1039"/>
      <c r="AJ112" s="1086"/>
      <c r="AK112" s="186"/>
    </row>
    <row r="113" spans="1:44" s="237" customFormat="1" ht="15.75" customHeight="1" x14ac:dyDescent="0.25">
      <c r="A113" s="1170">
        <f t="shared" ref="A113:A119" si="184">1+A110</f>
        <v>31</v>
      </c>
      <c r="B113" s="1255" t="s">
        <v>278</v>
      </c>
      <c r="C113" s="1093" t="s">
        <v>232</v>
      </c>
      <c r="D113" s="1026"/>
      <c r="E113" s="1167"/>
      <c r="F113" s="1156"/>
      <c r="G113" s="1142"/>
      <c r="H113" s="1032">
        <v>1</v>
      </c>
      <c r="I113" s="1029"/>
      <c r="J113" s="1029"/>
      <c r="K113" s="1009"/>
      <c r="L113" s="1040"/>
      <c r="M113" s="1150">
        <f t="shared" ref="M113" si="185">N113/30</f>
        <v>1.5</v>
      </c>
      <c r="N113" s="1058">
        <f t="shared" ref="N113" si="186">O113+T113</f>
        <v>45</v>
      </c>
      <c r="O113" s="978">
        <f t="shared" ref="O113" si="187">P113+Q113+R113+S113</f>
        <v>30</v>
      </c>
      <c r="P113" s="980">
        <v>2</v>
      </c>
      <c r="Q113" s="980">
        <v>20</v>
      </c>
      <c r="R113" s="980">
        <v>6</v>
      </c>
      <c r="S113" s="980">
        <v>2</v>
      </c>
      <c r="T113" s="1080">
        <f>SUM(U114:AB114)</f>
        <v>15</v>
      </c>
      <c r="U113" s="164">
        <v>30</v>
      </c>
      <c r="V113" s="164"/>
      <c r="W113" s="164"/>
      <c r="X113" s="164"/>
      <c r="Y113" s="164"/>
      <c r="Z113" s="164"/>
      <c r="AA113" s="164"/>
      <c r="AB113" s="165"/>
      <c r="AC113" s="1045">
        <f t="shared" ref="AC113:AJ113" si="188">(U113+U114)/30</f>
        <v>1.5</v>
      </c>
      <c r="AD113" s="1038">
        <f t="shared" si="188"/>
        <v>0</v>
      </c>
      <c r="AE113" s="1038">
        <f t="shared" si="188"/>
        <v>0</v>
      </c>
      <c r="AF113" s="1038">
        <f t="shared" si="188"/>
        <v>0</v>
      </c>
      <c r="AG113" s="1038">
        <f t="shared" si="188"/>
        <v>0</v>
      </c>
      <c r="AH113" s="1038">
        <f t="shared" si="188"/>
        <v>0</v>
      </c>
      <c r="AI113" s="1038">
        <f t="shared" si="188"/>
        <v>0</v>
      </c>
      <c r="AJ113" s="1037">
        <f t="shared" si="188"/>
        <v>0</v>
      </c>
      <c r="AK113" s="186" t="b">
        <f>P113+Q113+R113+S113=SUM(U113:AB113)</f>
        <v>1</v>
      </c>
    </row>
    <row r="114" spans="1:44" s="237" customFormat="1" ht="13.5" customHeight="1" x14ac:dyDescent="0.25">
      <c r="A114" s="1096"/>
      <c r="B114" s="999"/>
      <c r="C114" s="1024"/>
      <c r="D114" s="1027"/>
      <c r="E114" s="1168"/>
      <c r="F114" s="1157"/>
      <c r="G114" s="1143"/>
      <c r="H114" s="1033"/>
      <c r="I114" s="1030"/>
      <c r="J114" s="1030"/>
      <c r="K114" s="1010"/>
      <c r="L114" s="1041"/>
      <c r="M114" s="1150"/>
      <c r="N114" s="1058"/>
      <c r="O114" s="978"/>
      <c r="P114" s="980"/>
      <c r="Q114" s="980"/>
      <c r="R114" s="980"/>
      <c r="S114" s="980"/>
      <c r="T114" s="1080"/>
      <c r="U114" s="175">
        <v>15</v>
      </c>
      <c r="V114" s="175"/>
      <c r="W114" s="175"/>
      <c r="X114" s="175"/>
      <c r="Y114" s="175"/>
      <c r="Z114" s="175"/>
      <c r="AA114" s="175"/>
      <c r="AB114" s="177"/>
      <c r="AC114" s="1045"/>
      <c r="AD114" s="1038"/>
      <c r="AE114" s="1038"/>
      <c r="AF114" s="1038"/>
      <c r="AG114" s="1038"/>
      <c r="AH114" s="1038"/>
      <c r="AI114" s="1038"/>
      <c r="AJ114" s="1037"/>
      <c r="AK114" s="186"/>
    </row>
    <row r="115" spans="1:44" s="237" customFormat="1" ht="12.75" customHeight="1" x14ac:dyDescent="0.25">
      <c r="A115" s="1097"/>
      <c r="B115" s="1000"/>
      <c r="C115" s="1025"/>
      <c r="D115" s="1028"/>
      <c r="E115" s="1169"/>
      <c r="F115" s="1164"/>
      <c r="G115" s="1163"/>
      <c r="H115" s="1034"/>
      <c r="I115" s="1031"/>
      <c r="J115" s="1031"/>
      <c r="K115" s="1011"/>
      <c r="L115" s="1042"/>
      <c r="M115" s="975"/>
      <c r="N115" s="977"/>
      <c r="O115" s="978"/>
      <c r="P115" s="980"/>
      <c r="Q115" s="980"/>
      <c r="R115" s="980"/>
      <c r="S115" s="980"/>
      <c r="T115" s="1081"/>
      <c r="U115" s="166" t="s">
        <v>308</v>
      </c>
      <c r="V115" s="166"/>
      <c r="W115" s="175"/>
      <c r="X115" s="175"/>
      <c r="Y115" s="175"/>
      <c r="Z115" s="175"/>
      <c r="AA115" s="175"/>
      <c r="AB115" s="175"/>
      <c r="AC115" s="1045"/>
      <c r="AD115" s="1038"/>
      <c r="AE115" s="1038"/>
      <c r="AF115" s="1038"/>
      <c r="AG115" s="1038"/>
      <c r="AH115" s="1038"/>
      <c r="AI115" s="1038"/>
      <c r="AJ115" s="1037"/>
      <c r="AK115" s="186"/>
    </row>
    <row r="116" spans="1:44" s="237" customFormat="1" ht="12.75" customHeight="1" x14ac:dyDescent="0.25">
      <c r="A116" s="1170">
        <f t="shared" si="184"/>
        <v>32</v>
      </c>
      <c r="B116" s="1255" t="s">
        <v>279</v>
      </c>
      <c r="C116" s="1301" t="s">
        <v>213</v>
      </c>
      <c r="D116" s="1026"/>
      <c r="E116" s="1156"/>
      <c r="F116" s="1156"/>
      <c r="G116" s="1142"/>
      <c r="H116" s="1032">
        <v>4</v>
      </c>
      <c r="I116" s="1156"/>
      <c r="J116" s="1156"/>
      <c r="K116" s="1142"/>
      <c r="L116" s="1040"/>
      <c r="M116" s="1149">
        <f t="shared" ref="M116" si="189">N116/30</f>
        <v>1</v>
      </c>
      <c r="N116" s="1057">
        <f t="shared" ref="N116" si="190">O116+T116</f>
        <v>30</v>
      </c>
      <c r="O116" s="1057">
        <f t="shared" ref="O116" si="191">P116+Q116+R116+S116</f>
        <v>24</v>
      </c>
      <c r="P116" s="979">
        <v>12</v>
      </c>
      <c r="Q116" s="979">
        <v>6</v>
      </c>
      <c r="R116" s="979">
        <v>4</v>
      </c>
      <c r="S116" s="979">
        <v>2</v>
      </c>
      <c r="T116" s="1299">
        <f t="shared" ref="T116" si="192">SUM(U117:AB117)</f>
        <v>6</v>
      </c>
      <c r="U116" s="175"/>
      <c r="V116" s="164"/>
      <c r="W116" s="239"/>
      <c r="X116" s="262">
        <v>24</v>
      </c>
      <c r="Y116" s="239"/>
      <c r="Z116" s="239"/>
      <c r="AA116" s="253"/>
      <c r="AB116" s="254"/>
      <c r="AC116" s="1061">
        <f t="shared" ref="AC116:AJ116" si="193">(U116+U117)/30</f>
        <v>0</v>
      </c>
      <c r="AD116" s="1039">
        <f t="shared" si="193"/>
        <v>0</v>
      </c>
      <c r="AE116" s="1039">
        <f t="shared" si="193"/>
        <v>0</v>
      </c>
      <c r="AF116" s="1039">
        <f t="shared" si="193"/>
        <v>1</v>
      </c>
      <c r="AG116" s="1039">
        <f t="shared" si="193"/>
        <v>0</v>
      </c>
      <c r="AH116" s="1039">
        <f t="shared" si="193"/>
        <v>0</v>
      </c>
      <c r="AI116" s="1039">
        <f t="shared" si="193"/>
        <v>0</v>
      </c>
      <c r="AJ116" s="1086">
        <f t="shared" si="193"/>
        <v>0</v>
      </c>
      <c r="AK116" s="186" t="b">
        <f>P116+Q116+R116+S116=SUM(U116:AB116)</f>
        <v>1</v>
      </c>
    </row>
    <row r="117" spans="1:44" s="237" customFormat="1" ht="13.5" customHeight="1" x14ac:dyDescent="0.25">
      <c r="A117" s="1096"/>
      <c r="B117" s="999"/>
      <c r="C117" s="997"/>
      <c r="D117" s="1027"/>
      <c r="E117" s="1157"/>
      <c r="F117" s="1157"/>
      <c r="G117" s="1143"/>
      <c r="H117" s="1033"/>
      <c r="I117" s="1157"/>
      <c r="J117" s="1157"/>
      <c r="K117" s="1143"/>
      <c r="L117" s="1041"/>
      <c r="M117" s="1150"/>
      <c r="N117" s="1058"/>
      <c r="O117" s="1058"/>
      <c r="P117" s="980"/>
      <c r="Q117" s="980"/>
      <c r="R117" s="980"/>
      <c r="S117" s="980"/>
      <c r="T117" s="1080"/>
      <c r="U117" s="175"/>
      <c r="V117" s="175"/>
      <c r="W117" s="239"/>
      <c r="X117" s="262">
        <v>6</v>
      </c>
      <c r="Y117" s="239"/>
      <c r="Z117" s="239"/>
      <c r="AA117" s="240"/>
      <c r="AB117" s="241"/>
      <c r="AC117" s="1062"/>
      <c r="AD117" s="1064"/>
      <c r="AE117" s="1064"/>
      <c r="AF117" s="1064"/>
      <c r="AG117" s="1064"/>
      <c r="AH117" s="1064"/>
      <c r="AI117" s="1064"/>
      <c r="AJ117" s="1304"/>
      <c r="AK117" s="186"/>
    </row>
    <row r="118" spans="1:44" s="237" customFormat="1" ht="13.5" customHeight="1" x14ac:dyDescent="0.25">
      <c r="A118" s="1097"/>
      <c r="B118" s="1000"/>
      <c r="C118" s="998"/>
      <c r="D118" s="1028"/>
      <c r="E118" s="1164"/>
      <c r="F118" s="1164"/>
      <c r="G118" s="1163"/>
      <c r="H118" s="1034"/>
      <c r="I118" s="1164"/>
      <c r="J118" s="1164"/>
      <c r="K118" s="1163"/>
      <c r="L118" s="1042"/>
      <c r="M118" s="975"/>
      <c r="N118" s="977"/>
      <c r="O118" s="977"/>
      <c r="P118" s="981"/>
      <c r="Q118" s="981"/>
      <c r="R118" s="981"/>
      <c r="S118" s="981"/>
      <c r="T118" s="1081"/>
      <c r="U118" s="166"/>
      <c r="V118" s="166"/>
      <c r="W118" s="239"/>
      <c r="X118" s="166" t="s">
        <v>308</v>
      </c>
      <c r="Y118" s="239"/>
      <c r="Z118" s="239"/>
      <c r="AA118" s="240"/>
      <c r="AB118" s="241"/>
      <c r="AC118" s="1238"/>
      <c r="AD118" s="1065"/>
      <c r="AE118" s="1065"/>
      <c r="AF118" s="1065"/>
      <c r="AG118" s="1065"/>
      <c r="AH118" s="1065"/>
      <c r="AI118" s="1065"/>
      <c r="AJ118" s="1286"/>
      <c r="AK118" s="186"/>
    </row>
    <row r="119" spans="1:44" s="237" customFormat="1" ht="13.5" customHeight="1" x14ac:dyDescent="0.25">
      <c r="A119" s="1170">
        <f t="shared" si="184"/>
        <v>33</v>
      </c>
      <c r="B119" s="999" t="s">
        <v>280</v>
      </c>
      <c r="C119" s="1301" t="s">
        <v>214</v>
      </c>
      <c r="D119" s="1026"/>
      <c r="E119" s="1156"/>
      <c r="F119" s="1156"/>
      <c r="G119" s="1142"/>
      <c r="H119" s="1032">
        <v>4</v>
      </c>
      <c r="I119" s="1156"/>
      <c r="J119" s="1156"/>
      <c r="K119" s="1142"/>
      <c r="L119" s="1040"/>
      <c r="M119" s="1149">
        <f t="shared" ref="M119" si="194">N119/30</f>
        <v>1</v>
      </c>
      <c r="N119" s="1057">
        <f t="shared" ref="N119" si="195">O119+T119</f>
        <v>30</v>
      </c>
      <c r="O119" s="1057">
        <f t="shared" ref="O119" si="196">P119+Q119+R119+S119</f>
        <v>20</v>
      </c>
      <c r="P119" s="979">
        <v>6</v>
      </c>
      <c r="Q119" s="979">
        <v>8</v>
      </c>
      <c r="R119" s="979">
        <v>4</v>
      </c>
      <c r="S119" s="1136">
        <v>2</v>
      </c>
      <c r="T119" s="1299">
        <f t="shared" ref="T119" si="197">SUM(U120:AB120)</f>
        <v>10</v>
      </c>
      <c r="U119" s="256"/>
      <c r="V119" s="175"/>
      <c r="W119" s="169"/>
      <c r="X119" s="169">
        <v>20</v>
      </c>
      <c r="Y119" s="169"/>
      <c r="Z119" s="169"/>
      <c r="AA119" s="197"/>
      <c r="AB119" s="251"/>
      <c r="AC119" s="1061">
        <f t="shared" ref="AC119:AJ119" si="198">(U119+U120)/30</f>
        <v>0</v>
      </c>
      <c r="AD119" s="1039">
        <f t="shared" si="198"/>
        <v>0</v>
      </c>
      <c r="AE119" s="1039">
        <f t="shared" si="198"/>
        <v>0</v>
      </c>
      <c r="AF119" s="1039">
        <f t="shared" si="198"/>
        <v>1</v>
      </c>
      <c r="AG119" s="1039">
        <f t="shared" si="198"/>
        <v>0</v>
      </c>
      <c r="AH119" s="1039">
        <f t="shared" si="198"/>
        <v>0</v>
      </c>
      <c r="AI119" s="1039">
        <f t="shared" si="198"/>
        <v>0</v>
      </c>
      <c r="AJ119" s="1086">
        <f t="shared" si="198"/>
        <v>0</v>
      </c>
      <c r="AK119" s="186" t="b">
        <f>P119+Q119+R119+S119=SUM(U119:AB119)</f>
        <v>1</v>
      </c>
    </row>
    <row r="120" spans="1:44" s="237" customFormat="1" ht="12.75" customHeight="1" x14ac:dyDescent="0.25">
      <c r="A120" s="1096"/>
      <c r="B120" s="999"/>
      <c r="C120" s="997"/>
      <c r="D120" s="1027"/>
      <c r="E120" s="1157"/>
      <c r="F120" s="1157"/>
      <c r="G120" s="1143"/>
      <c r="H120" s="1033"/>
      <c r="I120" s="1157"/>
      <c r="J120" s="1157"/>
      <c r="K120" s="1143"/>
      <c r="L120" s="1041"/>
      <c r="M120" s="1150"/>
      <c r="N120" s="1058"/>
      <c r="O120" s="1058"/>
      <c r="P120" s="980"/>
      <c r="Q120" s="980"/>
      <c r="R120" s="980"/>
      <c r="S120" s="1137"/>
      <c r="T120" s="1080"/>
      <c r="U120" s="256"/>
      <c r="V120" s="175"/>
      <c r="W120" s="169"/>
      <c r="X120" s="169">
        <v>10</v>
      </c>
      <c r="Y120" s="169"/>
      <c r="Z120" s="169"/>
      <c r="AA120" s="197"/>
      <c r="AB120" s="251"/>
      <c r="AC120" s="1062"/>
      <c r="AD120" s="1064"/>
      <c r="AE120" s="1064"/>
      <c r="AF120" s="1064"/>
      <c r="AG120" s="1064"/>
      <c r="AH120" s="1064"/>
      <c r="AI120" s="1064"/>
      <c r="AJ120" s="1304"/>
      <c r="AK120" s="186"/>
    </row>
    <row r="121" spans="1:44" s="237" customFormat="1" ht="13.5" customHeight="1" thickBot="1" x14ac:dyDescent="0.3">
      <c r="A121" s="1097"/>
      <c r="B121" s="999"/>
      <c r="C121" s="998"/>
      <c r="D121" s="1141"/>
      <c r="E121" s="1158"/>
      <c r="F121" s="1158"/>
      <c r="G121" s="1144"/>
      <c r="H121" s="1174"/>
      <c r="I121" s="1158"/>
      <c r="J121" s="1158"/>
      <c r="K121" s="1144"/>
      <c r="L121" s="1165"/>
      <c r="M121" s="975"/>
      <c r="N121" s="1166"/>
      <c r="O121" s="1166"/>
      <c r="P121" s="1145"/>
      <c r="Q121" s="1145"/>
      <c r="R121" s="1145"/>
      <c r="S121" s="1319"/>
      <c r="T121" s="1292"/>
      <c r="U121" s="257"/>
      <c r="V121" s="258"/>
      <c r="W121" s="258"/>
      <c r="X121" s="166" t="s">
        <v>308</v>
      </c>
      <c r="Y121" s="258"/>
      <c r="Z121" s="259"/>
      <c r="AA121" s="260"/>
      <c r="AB121" s="261"/>
      <c r="AC121" s="1063"/>
      <c r="AD121" s="1066"/>
      <c r="AE121" s="1066"/>
      <c r="AF121" s="1066"/>
      <c r="AG121" s="1066"/>
      <c r="AH121" s="1066"/>
      <c r="AI121" s="1066"/>
      <c r="AJ121" s="1310"/>
      <c r="AK121" s="186"/>
    </row>
    <row r="122" spans="1:44" s="237" customFormat="1" ht="12.75" customHeight="1" x14ac:dyDescent="0.25">
      <c r="A122" s="1159" t="s">
        <v>295</v>
      </c>
      <c r="B122" s="1160"/>
      <c r="C122" s="1302"/>
      <c r="D122" s="263"/>
      <c r="E122" s="264"/>
      <c r="F122" s="264"/>
      <c r="G122" s="265"/>
      <c r="H122" s="266"/>
      <c r="I122" s="264"/>
      <c r="J122" s="264"/>
      <c r="K122" s="265"/>
      <c r="L122" s="267"/>
      <c r="M122" s="1116">
        <f>SUM(M74:M121)</f>
        <v>38</v>
      </c>
      <c r="N122" s="1173">
        <f t="shared" ref="N122:T122" si="199">SUM(N74:N121)</f>
        <v>1140</v>
      </c>
      <c r="O122" s="1173">
        <f t="shared" si="199"/>
        <v>792</v>
      </c>
      <c r="P122" s="1171">
        <f t="shared" si="199"/>
        <v>134</v>
      </c>
      <c r="Q122" s="1171">
        <f t="shared" si="199"/>
        <v>324</v>
      </c>
      <c r="R122" s="1171">
        <f t="shared" si="199"/>
        <v>288</v>
      </c>
      <c r="S122" s="1171">
        <f t="shared" si="199"/>
        <v>46</v>
      </c>
      <c r="T122" s="1179">
        <f t="shared" si="199"/>
        <v>348</v>
      </c>
      <c r="U122" s="268">
        <f>U74+U77+U80+U83+U86+U89+U92+U95+U98+U101+U104+U107+U110+U113+U116+U119</f>
        <v>184</v>
      </c>
      <c r="V122" s="269">
        <f t="shared" ref="V122:AB122" si="200">V74+V77+V80+V83+V86+V89+V92+V95+V98+V101+V104+V107+V110+V113+V116+V119</f>
        <v>310</v>
      </c>
      <c r="W122" s="269">
        <f t="shared" si="200"/>
        <v>150</v>
      </c>
      <c r="X122" s="269">
        <f t="shared" si="200"/>
        <v>148</v>
      </c>
      <c r="Y122" s="269">
        <f t="shared" si="200"/>
        <v>0</v>
      </c>
      <c r="Z122" s="269">
        <f t="shared" si="200"/>
        <v>0</v>
      </c>
      <c r="AA122" s="269">
        <f t="shared" si="200"/>
        <v>0</v>
      </c>
      <c r="AB122" s="270">
        <f t="shared" si="200"/>
        <v>0</v>
      </c>
      <c r="AC122" s="1051">
        <f t="shared" ref="AC122" si="201">SUM(AC74:AC121)</f>
        <v>9.1666666666666679</v>
      </c>
      <c r="AD122" s="1053">
        <f t="shared" ref="AD122:AJ122" si="202">SUM(AD74:AD121)</f>
        <v>14.733333333333334</v>
      </c>
      <c r="AE122" s="1053">
        <f t="shared" si="202"/>
        <v>7.333333333333333</v>
      </c>
      <c r="AF122" s="1053">
        <f t="shared" si="202"/>
        <v>6.7666666666666666</v>
      </c>
      <c r="AG122" s="1053">
        <f t="shared" si="202"/>
        <v>0</v>
      </c>
      <c r="AH122" s="1053">
        <f t="shared" si="202"/>
        <v>0</v>
      </c>
      <c r="AI122" s="1053">
        <f t="shared" si="202"/>
        <v>0</v>
      </c>
      <c r="AJ122" s="1035">
        <f t="shared" si="202"/>
        <v>0</v>
      </c>
      <c r="AK122" s="186" t="b">
        <f>(U122+U123)/30=AC122</f>
        <v>1</v>
      </c>
      <c r="AL122" s="186" t="b">
        <f>(V122+V123)/30=AD122</f>
        <v>1</v>
      </c>
      <c r="AM122" s="186" t="b">
        <f t="shared" ref="AM122" si="203">(W122+W123)/30=AE122</f>
        <v>1</v>
      </c>
      <c r="AN122" s="186" t="b">
        <f t="shared" ref="AN122" si="204">(X122+X123)/30=AF122</f>
        <v>1</v>
      </c>
      <c r="AO122" s="186" t="b">
        <f t="shared" ref="AO122" si="205">(Y122+Y123)/30=AG122</f>
        <v>1</v>
      </c>
      <c r="AP122" s="186" t="b">
        <f t="shared" ref="AP122" si="206">(Z122+Z123)/30=AH122</f>
        <v>1</v>
      </c>
      <c r="AQ122" s="186" t="b">
        <f t="shared" ref="AQ122" si="207">(AA122+AA123)/30=AI122</f>
        <v>1</v>
      </c>
      <c r="AR122" s="186" t="b">
        <f t="shared" ref="AR122" si="208">(AB122+AB123)/30=AJ122</f>
        <v>1</v>
      </c>
    </row>
    <row r="123" spans="1:44" s="237" customFormat="1" ht="14.25" customHeight="1" thickBot="1" x14ac:dyDescent="0.3">
      <c r="A123" s="1161"/>
      <c r="B123" s="1162"/>
      <c r="C123" s="1303"/>
      <c r="D123" s="271"/>
      <c r="E123" s="272"/>
      <c r="F123" s="272"/>
      <c r="G123" s="273"/>
      <c r="H123" s="274"/>
      <c r="I123" s="272"/>
      <c r="J123" s="272"/>
      <c r="K123" s="273"/>
      <c r="L123" s="275"/>
      <c r="M123" s="1132"/>
      <c r="N123" s="1166"/>
      <c r="O123" s="1166"/>
      <c r="P123" s="1172"/>
      <c r="Q123" s="1172"/>
      <c r="R123" s="1172"/>
      <c r="S123" s="1172"/>
      <c r="T123" s="1180"/>
      <c r="U123" s="276">
        <f>U75+U78+U81+U84+U87+U90+U93+U96+U99+U102+U105+U108+U111+U114+U117+U120</f>
        <v>91</v>
      </c>
      <c r="V123" s="277">
        <f t="shared" ref="V123:AB123" si="209">V75+V78+V81+V84+V87+V90+V93+V96+V99+V102+V105+V108+V111+V114+V117+V120</f>
        <v>132</v>
      </c>
      <c r="W123" s="277">
        <f t="shared" si="209"/>
        <v>70</v>
      </c>
      <c r="X123" s="277">
        <f t="shared" si="209"/>
        <v>55</v>
      </c>
      <c r="Y123" s="277">
        <f t="shared" si="209"/>
        <v>0</v>
      </c>
      <c r="Z123" s="277">
        <f t="shared" si="209"/>
        <v>0</v>
      </c>
      <c r="AA123" s="277">
        <f t="shared" si="209"/>
        <v>0</v>
      </c>
      <c r="AB123" s="278">
        <f t="shared" si="209"/>
        <v>0</v>
      </c>
      <c r="AC123" s="1052"/>
      <c r="AD123" s="1054"/>
      <c r="AE123" s="1054"/>
      <c r="AF123" s="1054"/>
      <c r="AG123" s="1054"/>
      <c r="AH123" s="1054"/>
      <c r="AI123" s="1054"/>
      <c r="AJ123" s="1036"/>
    </row>
    <row r="124" spans="1:44" s="237" customFormat="1" ht="13.5" customHeight="1" thickBot="1" x14ac:dyDescent="0.3">
      <c r="A124" s="1340" t="s">
        <v>362</v>
      </c>
      <c r="B124" s="1341"/>
      <c r="C124" s="1341"/>
      <c r="D124" s="1342"/>
      <c r="E124" s="1342"/>
      <c r="F124" s="1342"/>
      <c r="G124" s="1342"/>
      <c r="H124" s="1342"/>
      <c r="I124" s="1342"/>
      <c r="J124" s="1342"/>
      <c r="K124" s="1342"/>
      <c r="L124" s="1342"/>
      <c r="M124" s="1342"/>
      <c r="N124" s="1342"/>
      <c r="O124" s="1342"/>
      <c r="P124" s="1342"/>
      <c r="Q124" s="1342"/>
      <c r="R124" s="1342"/>
      <c r="S124" s="1342"/>
      <c r="T124" s="1342"/>
      <c r="U124" s="1342"/>
      <c r="V124" s="1342"/>
      <c r="W124" s="1342"/>
      <c r="X124" s="1342"/>
      <c r="Y124" s="1342"/>
      <c r="Z124" s="1342"/>
      <c r="AA124" s="1342"/>
      <c r="AB124" s="1342"/>
      <c r="AC124" s="1342"/>
      <c r="AD124" s="1342"/>
      <c r="AE124" s="1342"/>
      <c r="AF124" s="1342"/>
      <c r="AG124" s="1342"/>
      <c r="AH124" s="1342"/>
      <c r="AI124" s="1342"/>
      <c r="AJ124" s="1343"/>
    </row>
    <row r="125" spans="1:44" s="186" customFormat="1" ht="12" customHeight="1" x14ac:dyDescent="0.25">
      <c r="A125" s="1334">
        <v>34</v>
      </c>
      <c r="B125" s="1300" t="s">
        <v>283</v>
      </c>
      <c r="C125" s="1328" t="s">
        <v>88</v>
      </c>
      <c r="D125" s="1187">
        <v>4</v>
      </c>
      <c r="E125" s="1148">
        <v>6</v>
      </c>
      <c r="F125" s="1148">
        <v>8</v>
      </c>
      <c r="G125" s="1204"/>
      <c r="H125" s="279">
        <v>1</v>
      </c>
      <c r="I125" s="280">
        <v>2</v>
      </c>
      <c r="J125" s="280">
        <v>3</v>
      </c>
      <c r="K125" s="281">
        <v>5</v>
      </c>
      <c r="L125" s="1309"/>
      <c r="M125" s="1012">
        <f t="shared" ref="M125" si="210">N125/30</f>
        <v>20</v>
      </c>
      <c r="N125" s="1173">
        <f t="shared" ref="N125" si="211">O125+T125</f>
        <v>600</v>
      </c>
      <c r="O125" s="1153">
        <f t="shared" ref="O125" si="212">P125+Q125+R125+S125</f>
        <v>450</v>
      </c>
      <c r="P125" s="1098"/>
      <c r="Q125" s="1098"/>
      <c r="R125" s="1098">
        <v>412</v>
      </c>
      <c r="S125" s="1338">
        <v>38</v>
      </c>
      <c r="T125" s="1339">
        <f>SUM(U126:AB126)</f>
        <v>150</v>
      </c>
      <c r="U125" s="282">
        <v>50</v>
      </c>
      <c r="V125" s="283">
        <v>50</v>
      </c>
      <c r="W125" s="283">
        <v>50</v>
      </c>
      <c r="X125" s="283">
        <v>60</v>
      </c>
      <c r="Y125" s="283">
        <v>60</v>
      </c>
      <c r="Z125" s="283">
        <v>60</v>
      </c>
      <c r="AA125" s="283">
        <v>60</v>
      </c>
      <c r="AB125" s="284">
        <v>60</v>
      </c>
      <c r="AC125" s="1298">
        <f t="shared" ref="AC125:AJ125" si="213">(U125+U126)/30</f>
        <v>2.3333333333333335</v>
      </c>
      <c r="AD125" s="1068">
        <f t="shared" si="213"/>
        <v>2.3333333333333335</v>
      </c>
      <c r="AE125" s="1068">
        <f t="shared" si="213"/>
        <v>2.3333333333333335</v>
      </c>
      <c r="AF125" s="1068">
        <f t="shared" si="213"/>
        <v>3</v>
      </c>
      <c r="AG125" s="1068">
        <f t="shared" si="213"/>
        <v>2.3333333333333335</v>
      </c>
      <c r="AH125" s="1068">
        <f t="shared" si="213"/>
        <v>2.6666666666666665</v>
      </c>
      <c r="AI125" s="1308">
        <f t="shared" si="213"/>
        <v>2.3333333333333335</v>
      </c>
      <c r="AJ125" s="1344">
        <f t="shared" si="213"/>
        <v>2.6666666666666665</v>
      </c>
      <c r="AK125" s="186" t="b">
        <f>P125+Q125+R125+S125=SUM(U125:AB125)</f>
        <v>1</v>
      </c>
    </row>
    <row r="126" spans="1:44" s="186" customFormat="1" ht="13.5" customHeight="1" x14ac:dyDescent="0.25">
      <c r="A126" s="1105"/>
      <c r="B126" s="1146"/>
      <c r="C126" s="997"/>
      <c r="D126" s="1027"/>
      <c r="E126" s="1030"/>
      <c r="F126" s="1030"/>
      <c r="G126" s="1010"/>
      <c r="H126" s="285">
        <v>7</v>
      </c>
      <c r="I126" s="286"/>
      <c r="J126" s="286"/>
      <c r="K126" s="287"/>
      <c r="L126" s="1108"/>
      <c r="M126" s="1150"/>
      <c r="N126" s="1058"/>
      <c r="O126" s="978"/>
      <c r="P126" s="980"/>
      <c r="Q126" s="980"/>
      <c r="R126" s="980"/>
      <c r="S126" s="1070"/>
      <c r="T126" s="1049"/>
      <c r="U126" s="169">
        <v>20</v>
      </c>
      <c r="V126" s="197">
        <v>20</v>
      </c>
      <c r="W126" s="169">
        <v>20</v>
      </c>
      <c r="X126" s="169">
        <v>30</v>
      </c>
      <c r="Y126" s="169">
        <v>10</v>
      </c>
      <c r="Z126" s="169">
        <v>20</v>
      </c>
      <c r="AA126" s="169">
        <v>10</v>
      </c>
      <c r="AB126" s="251">
        <v>20</v>
      </c>
      <c r="AC126" s="1059"/>
      <c r="AD126" s="1055"/>
      <c r="AE126" s="1055"/>
      <c r="AF126" s="1055"/>
      <c r="AG126" s="1055"/>
      <c r="AH126" s="1055"/>
      <c r="AI126" s="1283"/>
      <c r="AJ126" s="1047"/>
    </row>
    <row r="127" spans="1:44" s="186" customFormat="1" ht="14.25" customHeight="1" x14ac:dyDescent="0.25">
      <c r="A127" s="1110"/>
      <c r="B127" s="1147"/>
      <c r="C127" s="998"/>
      <c r="D127" s="1028"/>
      <c r="E127" s="1031"/>
      <c r="F127" s="1031"/>
      <c r="G127" s="1011"/>
      <c r="H127" s="288"/>
      <c r="I127" s="289"/>
      <c r="J127" s="289"/>
      <c r="K127" s="290"/>
      <c r="L127" s="1109"/>
      <c r="M127" s="975"/>
      <c r="N127" s="977"/>
      <c r="O127" s="978"/>
      <c r="P127" s="981"/>
      <c r="Q127" s="981"/>
      <c r="R127" s="981"/>
      <c r="S127" s="1070"/>
      <c r="T127" s="1050"/>
      <c r="U127" s="166" t="s">
        <v>308</v>
      </c>
      <c r="V127" s="166" t="s">
        <v>308</v>
      </c>
      <c r="W127" s="166" t="s">
        <v>308</v>
      </c>
      <c r="X127" s="167" t="s">
        <v>107</v>
      </c>
      <c r="Y127" s="166" t="s">
        <v>308</v>
      </c>
      <c r="Z127" s="167" t="s">
        <v>107</v>
      </c>
      <c r="AA127" s="166" t="s">
        <v>308</v>
      </c>
      <c r="AB127" s="180" t="s">
        <v>107</v>
      </c>
      <c r="AC127" s="984"/>
      <c r="AD127" s="986"/>
      <c r="AE127" s="986"/>
      <c r="AF127" s="986"/>
      <c r="AG127" s="986"/>
      <c r="AH127" s="986"/>
      <c r="AI127" s="1284"/>
      <c r="AJ127" s="988"/>
    </row>
    <row r="128" spans="1:44" s="186" customFormat="1" ht="12.75" customHeight="1" x14ac:dyDescent="0.25">
      <c r="A128" s="1104">
        <v>35</v>
      </c>
      <c r="B128" s="1146" t="s">
        <v>284</v>
      </c>
      <c r="C128" s="1301" t="s">
        <v>228</v>
      </c>
      <c r="D128" s="1027"/>
      <c r="E128" s="1030"/>
      <c r="F128" s="1030"/>
      <c r="G128" s="1010"/>
      <c r="H128" s="1033">
        <v>7</v>
      </c>
      <c r="I128" s="1030"/>
      <c r="J128" s="1030"/>
      <c r="K128" s="1010"/>
      <c r="L128" s="1108"/>
      <c r="M128" s="1150">
        <f t="shared" ref="M128" si="214">N128/30</f>
        <v>1.5</v>
      </c>
      <c r="N128" s="1058">
        <f t="shared" ref="N128" si="215">O128+T128</f>
        <v>45</v>
      </c>
      <c r="O128" s="977">
        <f t="shared" ref="O128" si="216">P128+Q128+R128+S128</f>
        <v>30</v>
      </c>
      <c r="P128" s="980">
        <v>4</v>
      </c>
      <c r="Q128" s="980">
        <v>22</v>
      </c>
      <c r="R128" s="980"/>
      <c r="S128" s="1017">
        <v>4</v>
      </c>
      <c r="T128" s="1049">
        <f t="shared" ref="T128" si="217">SUM(U129:AB129)</f>
        <v>15</v>
      </c>
      <c r="U128" s="291"/>
      <c r="V128" s="169"/>
      <c r="W128" s="169"/>
      <c r="X128" s="169"/>
      <c r="Y128" s="169"/>
      <c r="Z128" s="169"/>
      <c r="AA128" s="169">
        <v>30</v>
      </c>
      <c r="AB128" s="292"/>
      <c r="AC128" s="1069">
        <f t="shared" ref="AC128:AJ128" si="218">(U128+U129)/30</f>
        <v>0</v>
      </c>
      <c r="AD128" s="1067">
        <f t="shared" si="218"/>
        <v>0</v>
      </c>
      <c r="AE128" s="1067">
        <f t="shared" si="218"/>
        <v>0</v>
      </c>
      <c r="AF128" s="1067">
        <f t="shared" si="218"/>
        <v>0</v>
      </c>
      <c r="AG128" s="1067">
        <f t="shared" si="218"/>
        <v>0</v>
      </c>
      <c r="AH128" s="1067">
        <f t="shared" si="218"/>
        <v>0</v>
      </c>
      <c r="AI128" s="1282">
        <f t="shared" si="218"/>
        <v>1.5</v>
      </c>
      <c r="AJ128" s="1046">
        <f t="shared" si="218"/>
        <v>0</v>
      </c>
      <c r="AK128" s="186" t="b">
        <f>P128+Q128+R128+S128=SUM(U128:AB128)</f>
        <v>1</v>
      </c>
    </row>
    <row r="129" spans="1:37" s="186" customFormat="1" ht="12.75" customHeight="1" x14ac:dyDescent="0.25">
      <c r="A129" s="1105"/>
      <c r="B129" s="1146"/>
      <c r="C129" s="997"/>
      <c r="D129" s="1027"/>
      <c r="E129" s="1030"/>
      <c r="F129" s="1030"/>
      <c r="G129" s="1010"/>
      <c r="H129" s="1033"/>
      <c r="I129" s="1030"/>
      <c r="J129" s="1030"/>
      <c r="K129" s="1010"/>
      <c r="L129" s="1108"/>
      <c r="M129" s="1150"/>
      <c r="N129" s="1058"/>
      <c r="O129" s="978"/>
      <c r="P129" s="980"/>
      <c r="Q129" s="980"/>
      <c r="R129" s="980"/>
      <c r="S129" s="982"/>
      <c r="T129" s="1049"/>
      <c r="U129" s="256"/>
      <c r="V129" s="169"/>
      <c r="W129" s="169"/>
      <c r="X129" s="169"/>
      <c r="Y129" s="169"/>
      <c r="Z129" s="169"/>
      <c r="AA129" s="169">
        <v>15</v>
      </c>
      <c r="AB129" s="292"/>
      <c r="AC129" s="1059"/>
      <c r="AD129" s="1055"/>
      <c r="AE129" s="1055"/>
      <c r="AF129" s="1055"/>
      <c r="AG129" s="1055"/>
      <c r="AH129" s="1055"/>
      <c r="AI129" s="1283"/>
      <c r="AJ129" s="1047"/>
    </row>
    <row r="130" spans="1:37" s="186" customFormat="1" ht="12.75" customHeight="1" x14ac:dyDescent="0.25">
      <c r="A130" s="1110"/>
      <c r="B130" s="1147"/>
      <c r="C130" s="998"/>
      <c r="D130" s="1028"/>
      <c r="E130" s="1031"/>
      <c r="F130" s="1031"/>
      <c r="G130" s="1011"/>
      <c r="H130" s="1033"/>
      <c r="I130" s="1031"/>
      <c r="J130" s="1031"/>
      <c r="K130" s="1011"/>
      <c r="L130" s="1109"/>
      <c r="M130" s="975"/>
      <c r="N130" s="977"/>
      <c r="O130" s="978"/>
      <c r="P130" s="981"/>
      <c r="Q130" s="981"/>
      <c r="R130" s="981"/>
      <c r="S130" s="982"/>
      <c r="T130" s="1050"/>
      <c r="U130" s="256"/>
      <c r="V130" s="169"/>
      <c r="W130" s="169"/>
      <c r="X130" s="169"/>
      <c r="Y130" s="169"/>
      <c r="Z130" s="169"/>
      <c r="AA130" s="166" t="s">
        <v>308</v>
      </c>
      <c r="AB130" s="292"/>
      <c r="AC130" s="984"/>
      <c r="AD130" s="986"/>
      <c r="AE130" s="986"/>
      <c r="AF130" s="986"/>
      <c r="AG130" s="986"/>
      <c r="AH130" s="986"/>
      <c r="AI130" s="1284"/>
      <c r="AJ130" s="988"/>
    </row>
    <row r="131" spans="1:37" s="186" customFormat="1" ht="15" customHeight="1" x14ac:dyDescent="0.25">
      <c r="A131" s="1104">
        <v>36</v>
      </c>
      <c r="B131" s="999" t="s">
        <v>285</v>
      </c>
      <c r="C131" s="997" t="s">
        <v>248</v>
      </c>
      <c r="D131" s="1026"/>
      <c r="E131" s="1029"/>
      <c r="F131" s="1029"/>
      <c r="G131" s="1009"/>
      <c r="H131" s="1032">
        <v>6</v>
      </c>
      <c r="I131" s="1029"/>
      <c r="J131" s="1029"/>
      <c r="K131" s="1009"/>
      <c r="L131" s="1107"/>
      <c r="M131" s="1149">
        <f t="shared" ref="M131" si="219">N131/30</f>
        <v>1.5</v>
      </c>
      <c r="N131" s="1057">
        <f t="shared" ref="N131" si="220">O131+T131</f>
        <v>45</v>
      </c>
      <c r="O131" s="978">
        <f t="shared" ref="O131" si="221">P131+Q131+R131+S131</f>
        <v>30</v>
      </c>
      <c r="P131" s="980">
        <v>2</v>
      </c>
      <c r="Q131" s="980">
        <v>20</v>
      </c>
      <c r="R131" s="980">
        <v>6</v>
      </c>
      <c r="S131" s="1017">
        <v>2</v>
      </c>
      <c r="T131" s="1048">
        <f t="shared" ref="T131" si="222">SUM(U132:AB132)</f>
        <v>15</v>
      </c>
      <c r="U131" s="293"/>
      <c r="V131" s="204"/>
      <c r="W131" s="204"/>
      <c r="X131" s="204"/>
      <c r="Y131" s="169"/>
      <c r="Z131" s="204">
        <v>30</v>
      </c>
      <c r="AA131" s="204"/>
      <c r="AB131" s="251"/>
      <c r="AC131" s="1069">
        <f t="shared" ref="AC131:AJ131" si="223">(U131+U132)/30</f>
        <v>0</v>
      </c>
      <c r="AD131" s="1067">
        <f t="shared" si="223"/>
        <v>0</v>
      </c>
      <c r="AE131" s="1067">
        <f t="shared" si="223"/>
        <v>0</v>
      </c>
      <c r="AF131" s="1067">
        <f t="shared" si="223"/>
        <v>0</v>
      </c>
      <c r="AG131" s="1067">
        <f t="shared" si="223"/>
        <v>0</v>
      </c>
      <c r="AH131" s="1067">
        <f t="shared" si="223"/>
        <v>1.5</v>
      </c>
      <c r="AI131" s="1282">
        <f t="shared" si="223"/>
        <v>0</v>
      </c>
      <c r="AJ131" s="1046">
        <f t="shared" si="223"/>
        <v>0</v>
      </c>
      <c r="AK131" s="186" t="b">
        <f>P131+Q131+R131+S131=SUM(U131:AB131)</f>
        <v>1</v>
      </c>
    </row>
    <row r="132" spans="1:37" s="186" customFormat="1" ht="15" customHeight="1" x14ac:dyDescent="0.25">
      <c r="A132" s="1105"/>
      <c r="B132" s="999"/>
      <c r="C132" s="997"/>
      <c r="D132" s="1027"/>
      <c r="E132" s="1030"/>
      <c r="F132" s="1030"/>
      <c r="G132" s="1010"/>
      <c r="H132" s="1033"/>
      <c r="I132" s="1030"/>
      <c r="J132" s="1030"/>
      <c r="K132" s="1010"/>
      <c r="L132" s="1108"/>
      <c r="M132" s="1150"/>
      <c r="N132" s="1058"/>
      <c r="O132" s="978"/>
      <c r="P132" s="980"/>
      <c r="Q132" s="980"/>
      <c r="R132" s="980"/>
      <c r="S132" s="982"/>
      <c r="T132" s="1049"/>
      <c r="U132" s="293"/>
      <c r="V132" s="204"/>
      <c r="W132" s="204"/>
      <c r="X132" s="204"/>
      <c r="Y132" s="169"/>
      <c r="Z132" s="204">
        <v>15</v>
      </c>
      <c r="AA132" s="204"/>
      <c r="AB132" s="251"/>
      <c r="AC132" s="1059"/>
      <c r="AD132" s="1055"/>
      <c r="AE132" s="1055"/>
      <c r="AF132" s="1055"/>
      <c r="AG132" s="1055"/>
      <c r="AH132" s="1055"/>
      <c r="AI132" s="1283"/>
      <c r="AJ132" s="1047"/>
    </row>
    <row r="133" spans="1:37" s="186" customFormat="1" ht="14.25" customHeight="1" x14ac:dyDescent="0.25">
      <c r="A133" s="1110"/>
      <c r="B133" s="999"/>
      <c r="C133" s="998"/>
      <c r="D133" s="1028"/>
      <c r="E133" s="1031"/>
      <c r="F133" s="1031"/>
      <c r="G133" s="1011"/>
      <c r="H133" s="1034"/>
      <c r="I133" s="1031"/>
      <c r="J133" s="1031"/>
      <c r="K133" s="1011"/>
      <c r="L133" s="1109"/>
      <c r="M133" s="975"/>
      <c r="N133" s="977"/>
      <c r="O133" s="978"/>
      <c r="P133" s="981"/>
      <c r="Q133" s="981"/>
      <c r="R133" s="981"/>
      <c r="S133" s="982"/>
      <c r="T133" s="1050"/>
      <c r="U133" s="293"/>
      <c r="V133" s="204"/>
      <c r="W133" s="204"/>
      <c r="X133" s="204"/>
      <c r="Y133" s="166"/>
      <c r="Z133" s="166" t="s">
        <v>308</v>
      </c>
      <c r="AA133" s="204"/>
      <c r="AB133" s="294"/>
      <c r="AC133" s="984"/>
      <c r="AD133" s="986"/>
      <c r="AE133" s="986"/>
      <c r="AF133" s="986"/>
      <c r="AG133" s="986"/>
      <c r="AH133" s="986"/>
      <c r="AI133" s="1284"/>
      <c r="AJ133" s="988"/>
    </row>
    <row r="134" spans="1:37" s="186" customFormat="1" ht="14.25" customHeight="1" x14ac:dyDescent="0.25">
      <c r="A134" s="1104">
        <v>37</v>
      </c>
      <c r="B134" s="1151" t="s">
        <v>286</v>
      </c>
      <c r="C134" s="997" t="s">
        <v>247</v>
      </c>
      <c r="D134" s="1026"/>
      <c r="E134" s="1029"/>
      <c r="F134" s="1029"/>
      <c r="G134" s="1009"/>
      <c r="H134" s="1032">
        <v>5</v>
      </c>
      <c r="I134" s="1029"/>
      <c r="J134" s="1029"/>
      <c r="K134" s="1009"/>
      <c r="L134" s="1107"/>
      <c r="M134" s="1149">
        <f t="shared" ref="M134" si="224">N134/30</f>
        <v>1.5</v>
      </c>
      <c r="N134" s="1057">
        <f t="shared" ref="N134" si="225">O134+T134</f>
        <v>45</v>
      </c>
      <c r="O134" s="978">
        <f t="shared" ref="O134" si="226">P134+Q134+R134+S134</f>
        <v>30</v>
      </c>
      <c r="P134" s="980">
        <v>4</v>
      </c>
      <c r="Q134" s="980">
        <v>18</v>
      </c>
      <c r="R134" s="980">
        <v>6</v>
      </c>
      <c r="S134" s="1017">
        <v>2</v>
      </c>
      <c r="T134" s="1048">
        <f>SUM(U135:AB135)</f>
        <v>15</v>
      </c>
      <c r="U134" s="291"/>
      <c r="V134" s="169"/>
      <c r="W134" s="169"/>
      <c r="X134" s="169"/>
      <c r="Y134" s="169">
        <v>30</v>
      </c>
      <c r="Z134" s="169"/>
      <c r="AA134" s="169"/>
      <c r="AB134" s="292"/>
      <c r="AC134" s="1069">
        <f t="shared" ref="AC134:AJ134" si="227">(U134+U135)/30</f>
        <v>0</v>
      </c>
      <c r="AD134" s="1067">
        <f t="shared" si="227"/>
        <v>0</v>
      </c>
      <c r="AE134" s="1067">
        <f t="shared" si="227"/>
        <v>0</v>
      </c>
      <c r="AF134" s="1067">
        <f t="shared" si="227"/>
        <v>0</v>
      </c>
      <c r="AG134" s="1067">
        <f t="shared" si="227"/>
        <v>1.5</v>
      </c>
      <c r="AH134" s="1067">
        <f t="shared" si="227"/>
        <v>0</v>
      </c>
      <c r="AI134" s="1282">
        <f t="shared" si="227"/>
        <v>0</v>
      </c>
      <c r="AJ134" s="1046">
        <f t="shared" si="227"/>
        <v>0</v>
      </c>
      <c r="AK134" s="186" t="b">
        <f>P134+Q134+R134+S134=SUM(U134:AB134)</f>
        <v>1</v>
      </c>
    </row>
    <row r="135" spans="1:37" s="186" customFormat="1" ht="15.75" customHeight="1" x14ac:dyDescent="0.25">
      <c r="A135" s="1105"/>
      <c r="B135" s="1151"/>
      <c r="C135" s="997"/>
      <c r="D135" s="1027"/>
      <c r="E135" s="1030"/>
      <c r="F135" s="1030"/>
      <c r="G135" s="1010"/>
      <c r="H135" s="1033"/>
      <c r="I135" s="1030"/>
      <c r="J135" s="1030"/>
      <c r="K135" s="1010"/>
      <c r="L135" s="1108"/>
      <c r="M135" s="1150"/>
      <c r="N135" s="1058"/>
      <c r="O135" s="978"/>
      <c r="P135" s="980"/>
      <c r="Q135" s="980"/>
      <c r="R135" s="980"/>
      <c r="S135" s="982"/>
      <c r="T135" s="1049"/>
      <c r="U135" s="256"/>
      <c r="V135" s="169"/>
      <c r="W135" s="169"/>
      <c r="X135" s="169"/>
      <c r="Y135" s="169">
        <v>15</v>
      </c>
      <c r="Z135" s="169"/>
      <c r="AA135" s="169"/>
      <c r="AB135" s="292"/>
      <c r="AC135" s="1059"/>
      <c r="AD135" s="1055"/>
      <c r="AE135" s="1055"/>
      <c r="AF135" s="1055"/>
      <c r="AG135" s="1055"/>
      <c r="AH135" s="1055"/>
      <c r="AI135" s="1283"/>
      <c r="AJ135" s="1047"/>
    </row>
    <row r="136" spans="1:37" s="186" customFormat="1" ht="12.75" customHeight="1" x14ac:dyDescent="0.25">
      <c r="A136" s="1110"/>
      <c r="B136" s="1151"/>
      <c r="C136" s="998"/>
      <c r="D136" s="1028"/>
      <c r="E136" s="1031"/>
      <c r="F136" s="1031"/>
      <c r="G136" s="1011"/>
      <c r="H136" s="1034"/>
      <c r="I136" s="1031"/>
      <c r="J136" s="1031"/>
      <c r="K136" s="1011"/>
      <c r="L136" s="1109"/>
      <c r="M136" s="975"/>
      <c r="N136" s="977"/>
      <c r="O136" s="978"/>
      <c r="P136" s="981"/>
      <c r="Q136" s="981"/>
      <c r="R136" s="981"/>
      <c r="S136" s="982"/>
      <c r="T136" s="1050"/>
      <c r="U136" s="256"/>
      <c r="V136" s="169"/>
      <c r="W136" s="169"/>
      <c r="X136" s="169"/>
      <c r="Y136" s="166" t="s">
        <v>308</v>
      </c>
      <c r="Z136" s="169"/>
      <c r="AA136" s="169"/>
      <c r="AB136" s="251"/>
      <c r="AC136" s="984"/>
      <c r="AD136" s="986"/>
      <c r="AE136" s="986"/>
      <c r="AF136" s="986"/>
      <c r="AG136" s="986"/>
      <c r="AH136" s="986"/>
      <c r="AI136" s="1284"/>
      <c r="AJ136" s="988"/>
    </row>
    <row r="137" spans="1:37" s="237" customFormat="1" ht="13.5" customHeight="1" x14ac:dyDescent="0.25">
      <c r="A137" s="1104">
        <v>38</v>
      </c>
      <c r="B137" s="1146" t="s">
        <v>287</v>
      </c>
      <c r="C137" s="997" t="s">
        <v>325</v>
      </c>
      <c r="D137" s="1027">
        <v>2</v>
      </c>
      <c r="E137" s="1030">
        <v>4</v>
      </c>
      <c r="F137" s="1030">
        <v>6</v>
      </c>
      <c r="G137" s="1010">
        <v>8</v>
      </c>
      <c r="H137" s="1033">
        <v>1</v>
      </c>
      <c r="I137" s="1030">
        <v>3</v>
      </c>
      <c r="J137" s="1030">
        <v>5</v>
      </c>
      <c r="K137" s="1010">
        <v>7</v>
      </c>
      <c r="L137" s="1108"/>
      <c r="M137" s="1150">
        <f>N137/30</f>
        <v>9</v>
      </c>
      <c r="N137" s="1058">
        <f>O137</f>
        <v>270</v>
      </c>
      <c r="O137" s="977">
        <f>P137+Q137+R137+S137</f>
        <v>270</v>
      </c>
      <c r="P137" s="980">
        <v>16</v>
      </c>
      <c r="Q137" s="980"/>
      <c r="R137" s="980">
        <v>214</v>
      </c>
      <c r="S137" s="1017">
        <v>40</v>
      </c>
      <c r="T137" s="1049" t="s">
        <v>212</v>
      </c>
      <c r="U137" s="295">
        <v>30</v>
      </c>
      <c r="V137" s="189">
        <v>30</v>
      </c>
      <c r="W137" s="189">
        <v>30</v>
      </c>
      <c r="X137" s="189">
        <v>40</v>
      </c>
      <c r="Y137" s="189">
        <v>30</v>
      </c>
      <c r="Z137" s="189">
        <v>40</v>
      </c>
      <c r="AA137" s="189">
        <v>40</v>
      </c>
      <c r="AB137" s="228">
        <v>30</v>
      </c>
      <c r="AC137" s="1061">
        <f>U137/30</f>
        <v>1</v>
      </c>
      <c r="AD137" s="1039">
        <f>V137/30</f>
        <v>1</v>
      </c>
      <c r="AE137" s="1039">
        <f t="shared" ref="AE137:AJ137" si="228">W137/30</f>
        <v>1</v>
      </c>
      <c r="AF137" s="1039">
        <f t="shared" si="228"/>
        <v>1.3333333333333333</v>
      </c>
      <c r="AG137" s="1039">
        <f t="shared" si="228"/>
        <v>1</v>
      </c>
      <c r="AH137" s="1039">
        <f t="shared" si="228"/>
        <v>1.3333333333333333</v>
      </c>
      <c r="AI137" s="1039">
        <f t="shared" si="228"/>
        <v>1.3333333333333333</v>
      </c>
      <c r="AJ137" s="1086">
        <f t="shared" si="228"/>
        <v>1</v>
      </c>
      <c r="AK137" s="186" t="b">
        <f>P137+Q137+R137+S137=SUM(U137:AB137)</f>
        <v>1</v>
      </c>
    </row>
    <row r="138" spans="1:37" s="237" customFormat="1" ht="13.5" customHeight="1" x14ac:dyDescent="0.25">
      <c r="A138" s="1105"/>
      <c r="B138" s="1146"/>
      <c r="C138" s="997"/>
      <c r="D138" s="1027"/>
      <c r="E138" s="1030"/>
      <c r="F138" s="1030"/>
      <c r="G138" s="1010"/>
      <c r="H138" s="1033"/>
      <c r="I138" s="1030"/>
      <c r="J138" s="1030"/>
      <c r="K138" s="1010"/>
      <c r="L138" s="1108"/>
      <c r="M138" s="1150"/>
      <c r="N138" s="1058"/>
      <c r="O138" s="978"/>
      <c r="P138" s="980"/>
      <c r="Q138" s="980"/>
      <c r="R138" s="980"/>
      <c r="S138" s="982"/>
      <c r="T138" s="1049"/>
      <c r="U138" s="256" t="s">
        <v>298</v>
      </c>
      <c r="V138" s="169" t="s">
        <v>298</v>
      </c>
      <c r="W138" s="169" t="s">
        <v>298</v>
      </c>
      <c r="X138" s="169" t="s">
        <v>299</v>
      </c>
      <c r="Y138" s="169" t="s">
        <v>298</v>
      </c>
      <c r="Z138" s="169" t="s">
        <v>299</v>
      </c>
      <c r="AA138" s="169" t="s">
        <v>299</v>
      </c>
      <c r="AB138" s="251" t="s">
        <v>298</v>
      </c>
      <c r="AC138" s="1062"/>
      <c r="AD138" s="1064"/>
      <c r="AE138" s="1064"/>
      <c r="AF138" s="1064"/>
      <c r="AG138" s="1064"/>
      <c r="AH138" s="1064"/>
      <c r="AI138" s="1064"/>
      <c r="AJ138" s="1304"/>
    </row>
    <row r="139" spans="1:37" s="237" customFormat="1" ht="14.25" customHeight="1" x14ac:dyDescent="0.25">
      <c r="A139" s="1110"/>
      <c r="B139" s="1147"/>
      <c r="C139" s="997"/>
      <c r="D139" s="1028"/>
      <c r="E139" s="1031"/>
      <c r="F139" s="1031"/>
      <c r="G139" s="1011"/>
      <c r="H139" s="1033"/>
      <c r="I139" s="1031"/>
      <c r="J139" s="1031"/>
      <c r="K139" s="1011"/>
      <c r="L139" s="1109"/>
      <c r="M139" s="975"/>
      <c r="N139" s="977"/>
      <c r="O139" s="978"/>
      <c r="P139" s="981"/>
      <c r="Q139" s="981"/>
      <c r="R139" s="981"/>
      <c r="S139" s="982"/>
      <c r="T139" s="1050"/>
      <c r="U139" s="166" t="s">
        <v>308</v>
      </c>
      <c r="V139" s="167" t="s">
        <v>107</v>
      </c>
      <c r="W139" s="166" t="s">
        <v>308</v>
      </c>
      <c r="X139" s="167" t="s">
        <v>107</v>
      </c>
      <c r="Y139" s="166" t="s">
        <v>308</v>
      </c>
      <c r="Z139" s="167" t="s">
        <v>107</v>
      </c>
      <c r="AA139" s="166" t="s">
        <v>308</v>
      </c>
      <c r="AB139" s="180" t="s">
        <v>107</v>
      </c>
      <c r="AC139" s="1238"/>
      <c r="AD139" s="1065"/>
      <c r="AE139" s="1065"/>
      <c r="AF139" s="1065"/>
      <c r="AG139" s="1065"/>
      <c r="AH139" s="1065"/>
      <c r="AI139" s="1065"/>
      <c r="AJ139" s="1286"/>
    </row>
    <row r="140" spans="1:37" s="186" customFormat="1" ht="15" customHeight="1" x14ac:dyDescent="0.25">
      <c r="A140" s="1104">
        <v>39</v>
      </c>
      <c r="B140" s="1255" t="s">
        <v>288</v>
      </c>
      <c r="C140" s="1301" t="s">
        <v>231</v>
      </c>
      <c r="D140" s="1026"/>
      <c r="E140" s="1029"/>
      <c r="F140" s="1029"/>
      <c r="G140" s="1009"/>
      <c r="H140" s="1032">
        <v>7</v>
      </c>
      <c r="I140" s="1029"/>
      <c r="J140" s="1029"/>
      <c r="K140" s="1009"/>
      <c r="L140" s="1107"/>
      <c r="M140" s="1149">
        <f t="shared" ref="M140" si="229">N140/30</f>
        <v>1</v>
      </c>
      <c r="N140" s="1057">
        <f t="shared" ref="N140" si="230">O140+T140</f>
        <v>30</v>
      </c>
      <c r="O140" s="1057">
        <f t="shared" ref="O140" si="231">P140+Q140+R140+S140</f>
        <v>20</v>
      </c>
      <c r="P140" s="979"/>
      <c r="Q140" s="979">
        <v>8</v>
      </c>
      <c r="R140" s="979">
        <v>10</v>
      </c>
      <c r="S140" s="1136">
        <v>2</v>
      </c>
      <c r="T140" s="1048">
        <f t="shared" ref="T140" si="232">SUM(U141:AB141)</f>
        <v>10</v>
      </c>
      <c r="U140" s="291"/>
      <c r="V140" s="169"/>
      <c r="W140" s="169"/>
      <c r="X140" s="169"/>
      <c r="Y140" s="189"/>
      <c r="Z140" s="169"/>
      <c r="AA140" s="169">
        <v>20</v>
      </c>
      <c r="AB140" s="296"/>
      <c r="AC140" s="1069">
        <f t="shared" ref="AC140:AJ140" si="233">(U140+U141)/30</f>
        <v>0</v>
      </c>
      <c r="AD140" s="1067">
        <f t="shared" si="233"/>
        <v>0</v>
      </c>
      <c r="AE140" s="1067">
        <f t="shared" si="233"/>
        <v>0</v>
      </c>
      <c r="AF140" s="1067">
        <f t="shared" si="233"/>
        <v>0</v>
      </c>
      <c r="AG140" s="1067">
        <f t="shared" si="233"/>
        <v>0</v>
      </c>
      <c r="AH140" s="1067">
        <f t="shared" si="233"/>
        <v>0</v>
      </c>
      <c r="AI140" s="1067">
        <f t="shared" si="233"/>
        <v>1</v>
      </c>
      <c r="AJ140" s="1046">
        <f t="shared" si="233"/>
        <v>0</v>
      </c>
      <c r="AK140" s="186" t="b">
        <f>P140+Q140+R140+S140=SUM(U140:AB140)</f>
        <v>1</v>
      </c>
    </row>
    <row r="141" spans="1:37" s="186" customFormat="1" ht="14.25" customHeight="1" x14ac:dyDescent="0.25">
      <c r="A141" s="1105"/>
      <c r="B141" s="999"/>
      <c r="C141" s="997"/>
      <c r="D141" s="1027"/>
      <c r="E141" s="1030"/>
      <c r="F141" s="1030"/>
      <c r="G141" s="1010"/>
      <c r="H141" s="1033"/>
      <c r="I141" s="1030"/>
      <c r="J141" s="1030"/>
      <c r="K141" s="1010"/>
      <c r="L141" s="1108"/>
      <c r="M141" s="1150"/>
      <c r="N141" s="1058"/>
      <c r="O141" s="1058"/>
      <c r="P141" s="980"/>
      <c r="Q141" s="980"/>
      <c r="R141" s="980"/>
      <c r="S141" s="1137"/>
      <c r="T141" s="1049"/>
      <c r="U141" s="256"/>
      <c r="V141" s="169"/>
      <c r="W141" s="169"/>
      <c r="X141" s="169"/>
      <c r="Y141" s="169"/>
      <c r="Z141" s="169"/>
      <c r="AA141" s="169">
        <v>10</v>
      </c>
      <c r="AB141" s="292"/>
      <c r="AC141" s="1059"/>
      <c r="AD141" s="1055"/>
      <c r="AE141" s="1055"/>
      <c r="AF141" s="1055"/>
      <c r="AG141" s="1055"/>
      <c r="AH141" s="1055"/>
      <c r="AI141" s="1055"/>
      <c r="AJ141" s="1047"/>
    </row>
    <row r="142" spans="1:37" s="252" customFormat="1" ht="10.5" customHeight="1" x14ac:dyDescent="0.25">
      <c r="A142" s="1110"/>
      <c r="B142" s="1000"/>
      <c r="C142" s="998"/>
      <c r="D142" s="1028"/>
      <c r="E142" s="1031"/>
      <c r="F142" s="1031"/>
      <c r="G142" s="1011"/>
      <c r="H142" s="1034"/>
      <c r="I142" s="1031"/>
      <c r="J142" s="1031"/>
      <c r="K142" s="1011"/>
      <c r="L142" s="1109"/>
      <c r="M142" s="975"/>
      <c r="N142" s="977"/>
      <c r="O142" s="977"/>
      <c r="P142" s="981"/>
      <c r="Q142" s="981"/>
      <c r="R142" s="981"/>
      <c r="S142" s="1017"/>
      <c r="T142" s="1050"/>
      <c r="U142" s="256"/>
      <c r="V142" s="169"/>
      <c r="W142" s="169"/>
      <c r="X142" s="169"/>
      <c r="Y142" s="169"/>
      <c r="Z142" s="258"/>
      <c r="AA142" s="166" t="s">
        <v>308</v>
      </c>
      <c r="AB142" s="297"/>
      <c r="AC142" s="984"/>
      <c r="AD142" s="986"/>
      <c r="AE142" s="986"/>
      <c r="AF142" s="986"/>
      <c r="AG142" s="986"/>
      <c r="AH142" s="986"/>
      <c r="AI142" s="986"/>
      <c r="AJ142" s="988"/>
    </row>
    <row r="143" spans="1:37" s="252" customFormat="1" ht="10.5" hidden="1" customHeight="1" x14ac:dyDescent="0.25">
      <c r="A143" s="1104">
        <v>39</v>
      </c>
      <c r="B143" s="1146"/>
      <c r="C143" s="997"/>
      <c r="D143" s="1027"/>
      <c r="E143" s="1030"/>
      <c r="F143" s="1030"/>
      <c r="G143" s="1010"/>
      <c r="H143" s="1033"/>
      <c r="I143" s="1030"/>
      <c r="J143" s="1030"/>
      <c r="K143" s="1010"/>
      <c r="L143" s="1108"/>
      <c r="M143" s="1149">
        <f t="shared" ref="M143:M146" si="234">N143/30</f>
        <v>0</v>
      </c>
      <c r="N143" s="1057">
        <f t="shared" ref="N143:N146" si="235">O143+T143</f>
        <v>0</v>
      </c>
      <c r="O143" s="1057">
        <f t="shared" ref="O143:O146" si="236">P143+Q143+R143+S143</f>
        <v>0</v>
      </c>
      <c r="P143" s="980"/>
      <c r="Q143" s="980"/>
      <c r="R143" s="980"/>
      <c r="S143" s="981"/>
      <c r="T143" s="1048">
        <f t="shared" ref="T143:T146" si="237">SUM(U144:AB144)</f>
        <v>0</v>
      </c>
      <c r="U143" s="256"/>
      <c r="V143" s="169"/>
      <c r="W143" s="169"/>
      <c r="X143" s="169"/>
      <c r="Y143" s="169"/>
      <c r="Z143" s="169"/>
      <c r="AA143" s="169"/>
      <c r="AB143" s="251"/>
      <c r="AC143" s="1059">
        <f t="shared" ref="AC143" si="238">(U143+U144)/30</f>
        <v>0</v>
      </c>
      <c r="AD143" s="1055">
        <f t="shared" ref="AD143" si="239">(V143+V144)/30</f>
        <v>0</v>
      </c>
      <c r="AE143" s="1055">
        <f t="shared" ref="AE143" si="240">(W143+W144)/30</f>
        <v>0</v>
      </c>
      <c r="AF143" s="1055">
        <f t="shared" ref="AF143" si="241">(X143+X144)/30</f>
        <v>0</v>
      </c>
      <c r="AG143" s="1055">
        <f t="shared" ref="AG143" si="242">(Y143+Y144)/30</f>
        <v>0</v>
      </c>
      <c r="AH143" s="1055">
        <f t="shared" ref="AH143" si="243">(Z143+Z144)/30</f>
        <v>0</v>
      </c>
      <c r="AI143" s="1055">
        <f t="shared" ref="AI143" si="244">(AA143+AA144)/30</f>
        <v>0</v>
      </c>
      <c r="AJ143" s="1047">
        <f t="shared" ref="AJ143" si="245">(AB143+AB144)/30</f>
        <v>0</v>
      </c>
      <c r="AK143" s="252" t="b">
        <f>P143+Q143+R143+S143=SUM(U143:AB143)</f>
        <v>1</v>
      </c>
    </row>
    <row r="144" spans="1:37" s="252" customFormat="1" ht="10.5" hidden="1" customHeight="1" x14ac:dyDescent="0.25">
      <c r="A144" s="1105"/>
      <c r="B144" s="1146"/>
      <c r="C144" s="997"/>
      <c r="D144" s="1027"/>
      <c r="E144" s="1030"/>
      <c r="F144" s="1030"/>
      <c r="G144" s="1010"/>
      <c r="H144" s="1033"/>
      <c r="I144" s="1030"/>
      <c r="J144" s="1030"/>
      <c r="K144" s="1010"/>
      <c r="L144" s="1108"/>
      <c r="M144" s="1150"/>
      <c r="N144" s="1058"/>
      <c r="O144" s="1058"/>
      <c r="P144" s="980"/>
      <c r="Q144" s="980"/>
      <c r="R144" s="980"/>
      <c r="S144" s="1070"/>
      <c r="T144" s="1049"/>
      <c r="U144" s="256"/>
      <c r="V144" s="169"/>
      <c r="W144" s="169"/>
      <c r="X144" s="169"/>
      <c r="Y144" s="169"/>
      <c r="Z144" s="169"/>
      <c r="AA144" s="169"/>
      <c r="AB144" s="251"/>
      <c r="AC144" s="1059"/>
      <c r="AD144" s="1055"/>
      <c r="AE144" s="1055"/>
      <c r="AF144" s="1055"/>
      <c r="AG144" s="1055"/>
      <c r="AH144" s="1055"/>
      <c r="AI144" s="1055"/>
      <c r="AJ144" s="1047"/>
    </row>
    <row r="145" spans="1:44" s="252" customFormat="1" ht="4.5" hidden="1" customHeight="1" thickBot="1" x14ac:dyDescent="0.3">
      <c r="A145" s="1110"/>
      <c r="B145" s="1147"/>
      <c r="C145" s="998"/>
      <c r="D145" s="1028"/>
      <c r="E145" s="1031"/>
      <c r="F145" s="1031"/>
      <c r="G145" s="1011"/>
      <c r="H145" s="1034"/>
      <c r="I145" s="1031"/>
      <c r="J145" s="1031"/>
      <c r="K145" s="1011"/>
      <c r="L145" s="1109"/>
      <c r="M145" s="975"/>
      <c r="N145" s="977"/>
      <c r="O145" s="977"/>
      <c r="P145" s="981"/>
      <c r="Q145" s="981"/>
      <c r="R145" s="981"/>
      <c r="S145" s="1070"/>
      <c r="T145" s="1050"/>
      <c r="U145" s="293"/>
      <c r="V145" s="204"/>
      <c r="W145" s="204"/>
      <c r="X145" s="258"/>
      <c r="Y145" s="258"/>
      <c r="Z145" s="259"/>
      <c r="AA145" s="204"/>
      <c r="AB145" s="298"/>
      <c r="AC145" s="1060"/>
      <c r="AD145" s="1056"/>
      <c r="AE145" s="1056"/>
      <c r="AF145" s="1056"/>
      <c r="AG145" s="1056"/>
      <c r="AH145" s="1056"/>
      <c r="AI145" s="1056"/>
      <c r="AJ145" s="1345"/>
    </row>
    <row r="146" spans="1:44" s="252" customFormat="1" ht="17.25" customHeight="1" x14ac:dyDescent="0.25">
      <c r="A146" s="1104">
        <v>40</v>
      </c>
      <c r="B146" s="1255" t="s">
        <v>289</v>
      </c>
      <c r="C146" s="1301" t="s">
        <v>282</v>
      </c>
      <c r="D146" s="1026"/>
      <c r="E146" s="1029"/>
      <c r="F146" s="1029"/>
      <c r="G146" s="1009"/>
      <c r="H146" s="1032">
        <v>6</v>
      </c>
      <c r="I146" s="1029"/>
      <c r="J146" s="1029"/>
      <c r="K146" s="1009"/>
      <c r="L146" s="1107"/>
      <c r="M146" s="1149">
        <f t="shared" si="234"/>
        <v>1</v>
      </c>
      <c r="N146" s="1057">
        <f t="shared" si="235"/>
        <v>30</v>
      </c>
      <c r="O146" s="1057">
        <f t="shared" si="236"/>
        <v>20</v>
      </c>
      <c r="P146" s="979"/>
      <c r="Q146" s="979">
        <v>14</v>
      </c>
      <c r="R146" s="979">
        <v>4</v>
      </c>
      <c r="S146" s="1136">
        <v>2</v>
      </c>
      <c r="T146" s="1048">
        <f t="shared" si="237"/>
        <v>10</v>
      </c>
      <c r="U146" s="291"/>
      <c r="V146" s="169"/>
      <c r="W146" s="169"/>
      <c r="X146" s="169"/>
      <c r="Y146" s="169"/>
      <c r="Z146" s="169">
        <v>20</v>
      </c>
      <c r="AA146" s="169"/>
      <c r="AB146" s="292"/>
      <c r="AC146" s="1069">
        <f t="shared" ref="AC146" si="246">(U146+U147)/30</f>
        <v>0</v>
      </c>
      <c r="AD146" s="1067">
        <f t="shared" ref="AD146" si="247">(V146+V147)/30</f>
        <v>0</v>
      </c>
      <c r="AE146" s="1067">
        <f t="shared" ref="AE146" si="248">(W146+W147)/30</f>
        <v>0</v>
      </c>
      <c r="AF146" s="1067">
        <f t="shared" ref="AF146" si="249">(X146+X147)/30</f>
        <v>0</v>
      </c>
      <c r="AG146" s="1067">
        <f t="shared" ref="AG146" si="250">(Y146+Y147)/30</f>
        <v>0</v>
      </c>
      <c r="AH146" s="1067">
        <f t="shared" ref="AH146" si="251">(Z146+Z147)/30</f>
        <v>1</v>
      </c>
      <c r="AI146" s="1067">
        <f t="shared" ref="AI146" si="252">(AA146+AA147)/30</f>
        <v>0</v>
      </c>
      <c r="AJ146" s="1046">
        <f t="shared" ref="AJ146" si="253">(AB146+AB147)/30</f>
        <v>0</v>
      </c>
      <c r="AK146" s="186" t="b">
        <f>P146+Q146+R146+S146=SUM(U146:AB146)</f>
        <v>1</v>
      </c>
    </row>
    <row r="147" spans="1:44" s="252" customFormat="1" ht="12.75" customHeight="1" x14ac:dyDescent="0.25">
      <c r="A147" s="1105"/>
      <c r="B147" s="999"/>
      <c r="C147" s="997"/>
      <c r="D147" s="1027"/>
      <c r="E147" s="1030"/>
      <c r="F147" s="1030"/>
      <c r="G147" s="1010"/>
      <c r="H147" s="1033"/>
      <c r="I147" s="1030"/>
      <c r="J147" s="1030"/>
      <c r="K147" s="1010"/>
      <c r="L147" s="1108"/>
      <c r="M147" s="1150"/>
      <c r="N147" s="1058"/>
      <c r="O147" s="1058"/>
      <c r="P147" s="980"/>
      <c r="Q147" s="980"/>
      <c r="R147" s="980"/>
      <c r="S147" s="1137"/>
      <c r="T147" s="1049"/>
      <c r="U147" s="256"/>
      <c r="V147" s="169"/>
      <c r="W147" s="169"/>
      <c r="X147" s="169"/>
      <c r="Y147" s="169"/>
      <c r="Z147" s="169">
        <v>10</v>
      </c>
      <c r="AA147" s="169"/>
      <c r="AB147" s="292"/>
      <c r="AC147" s="1059"/>
      <c r="AD147" s="1055"/>
      <c r="AE147" s="1055"/>
      <c r="AF147" s="1055"/>
      <c r="AG147" s="1055"/>
      <c r="AH147" s="1055"/>
      <c r="AI147" s="1055"/>
      <c r="AJ147" s="1047"/>
    </row>
    <row r="148" spans="1:44" s="252" customFormat="1" ht="15.75" customHeight="1" thickBot="1" x14ac:dyDescent="0.3">
      <c r="A148" s="1106"/>
      <c r="B148" s="1327"/>
      <c r="C148" s="1336"/>
      <c r="D148" s="1027"/>
      <c r="E148" s="1030"/>
      <c r="F148" s="1030"/>
      <c r="G148" s="1010"/>
      <c r="H148" s="1033"/>
      <c r="I148" s="1030"/>
      <c r="J148" s="1030"/>
      <c r="K148" s="1010"/>
      <c r="L148" s="1108"/>
      <c r="M148" s="1150"/>
      <c r="N148" s="1058"/>
      <c r="O148" s="1058"/>
      <c r="P148" s="980"/>
      <c r="Q148" s="980"/>
      <c r="R148" s="980"/>
      <c r="S148" s="1137"/>
      <c r="T148" s="1049"/>
      <c r="U148" s="293"/>
      <c r="V148" s="204"/>
      <c r="W148" s="204"/>
      <c r="X148" s="204"/>
      <c r="Y148" s="204"/>
      <c r="Z148" s="166" t="s">
        <v>308</v>
      </c>
      <c r="AA148" s="258"/>
      <c r="AB148" s="297"/>
      <c r="AC148" s="1059"/>
      <c r="AD148" s="1055"/>
      <c r="AE148" s="1055"/>
      <c r="AF148" s="1055"/>
      <c r="AG148" s="1055"/>
      <c r="AH148" s="1055"/>
      <c r="AI148" s="1055"/>
      <c r="AJ148" s="1047"/>
    </row>
    <row r="149" spans="1:44" s="252" customFormat="1" ht="15.75" customHeight="1" x14ac:dyDescent="0.25">
      <c r="A149" s="1159" t="s">
        <v>297</v>
      </c>
      <c r="B149" s="1160"/>
      <c r="C149" s="1160"/>
      <c r="D149" s="263"/>
      <c r="E149" s="264"/>
      <c r="F149" s="264"/>
      <c r="G149" s="265"/>
      <c r="H149" s="266"/>
      <c r="I149" s="264"/>
      <c r="J149" s="264"/>
      <c r="K149" s="265"/>
      <c r="L149" s="267"/>
      <c r="M149" s="1116">
        <f>SUM(M125:M148)</f>
        <v>35.5</v>
      </c>
      <c r="N149" s="995">
        <f t="shared" ref="N149:T149" si="254">SUM(N125:N148)</f>
        <v>1065</v>
      </c>
      <c r="O149" s="995">
        <f t="shared" si="254"/>
        <v>850</v>
      </c>
      <c r="P149" s="1043">
        <f t="shared" si="254"/>
        <v>26</v>
      </c>
      <c r="Q149" s="1043">
        <f t="shared" si="254"/>
        <v>82</v>
      </c>
      <c r="R149" s="1043">
        <f t="shared" si="254"/>
        <v>652</v>
      </c>
      <c r="S149" s="1043">
        <f t="shared" si="254"/>
        <v>90</v>
      </c>
      <c r="T149" s="992">
        <f t="shared" si="254"/>
        <v>215</v>
      </c>
      <c r="U149" s="268">
        <f>SUM(U125,U128,U131,U134,U137,U140,U146)</f>
        <v>80</v>
      </c>
      <c r="V149" s="269">
        <f t="shared" ref="V149:AB149" si="255">SUM(V125,V128,V131,V134,V137,V140,V146)</f>
        <v>80</v>
      </c>
      <c r="W149" s="269">
        <f t="shared" si="255"/>
        <v>80</v>
      </c>
      <c r="X149" s="269">
        <f t="shared" si="255"/>
        <v>100</v>
      </c>
      <c r="Y149" s="269">
        <f t="shared" si="255"/>
        <v>120</v>
      </c>
      <c r="Z149" s="269">
        <f t="shared" si="255"/>
        <v>150</v>
      </c>
      <c r="AA149" s="269">
        <f t="shared" si="255"/>
        <v>150</v>
      </c>
      <c r="AB149" s="270">
        <f t="shared" si="255"/>
        <v>90</v>
      </c>
      <c r="AC149" s="1051">
        <f>SUM(AC125:AC148)</f>
        <v>3.3333333333333335</v>
      </c>
      <c r="AD149" s="1053">
        <f t="shared" ref="AD149:AJ149" si="256">SUM(AD125:AD148)</f>
        <v>3.3333333333333335</v>
      </c>
      <c r="AE149" s="1053">
        <f t="shared" si="256"/>
        <v>3.3333333333333335</v>
      </c>
      <c r="AF149" s="1053">
        <f t="shared" si="256"/>
        <v>4.333333333333333</v>
      </c>
      <c r="AG149" s="1053">
        <f t="shared" si="256"/>
        <v>4.8333333333333339</v>
      </c>
      <c r="AH149" s="1053">
        <f t="shared" si="256"/>
        <v>6.4999999999999991</v>
      </c>
      <c r="AI149" s="1053">
        <f t="shared" si="256"/>
        <v>6.166666666666667</v>
      </c>
      <c r="AJ149" s="1035">
        <f t="shared" si="256"/>
        <v>3.6666666666666665</v>
      </c>
      <c r="AK149" s="186" t="b">
        <f>(U149+U150)/30=AC149</f>
        <v>1</v>
      </c>
      <c r="AL149" s="186" t="b">
        <f>(V149+V150)/30=AD149</f>
        <v>1</v>
      </c>
      <c r="AM149" s="186" t="b">
        <f t="shared" ref="AM149" si="257">(W149+W150)/30=AE149</f>
        <v>1</v>
      </c>
      <c r="AN149" s="186" t="b">
        <f t="shared" ref="AN149" si="258">(X149+X150)/30=AF149</f>
        <v>1</v>
      </c>
      <c r="AO149" s="186" t="b">
        <f t="shared" ref="AO149" si="259">(Y149+Y150)/30=AG149</f>
        <v>1</v>
      </c>
      <c r="AP149" s="186" t="b">
        <f t="shared" ref="AP149" si="260">(Z149+Z150)/30=AH149</f>
        <v>1</v>
      </c>
      <c r="AQ149" s="186" t="b">
        <f t="shared" ref="AQ149" si="261">(AA149+AA150)/30=AI149</f>
        <v>1</v>
      </c>
      <c r="AR149" s="186" t="b">
        <f t="shared" ref="AR149" si="262">(AB149+AB150)/30=AJ149</f>
        <v>1</v>
      </c>
    </row>
    <row r="150" spans="1:44" s="252" customFormat="1" ht="14.25" customHeight="1" thickBot="1" x14ac:dyDescent="0.3">
      <c r="A150" s="1161"/>
      <c r="B150" s="1162"/>
      <c r="C150" s="1162"/>
      <c r="D150" s="271"/>
      <c r="E150" s="272"/>
      <c r="F150" s="272"/>
      <c r="G150" s="273"/>
      <c r="H150" s="274"/>
      <c r="I150" s="272"/>
      <c r="J150" s="272"/>
      <c r="K150" s="273"/>
      <c r="L150" s="275"/>
      <c r="M150" s="1132"/>
      <c r="N150" s="996"/>
      <c r="O150" s="996"/>
      <c r="P150" s="1044"/>
      <c r="Q150" s="1044"/>
      <c r="R150" s="1044"/>
      <c r="S150" s="1044"/>
      <c r="T150" s="993"/>
      <c r="U150" s="299">
        <f>SUM(U126,U129,U132,U135,U138,U141,U147)</f>
        <v>20</v>
      </c>
      <c r="V150" s="300">
        <f t="shared" ref="V150:AB150" si="263">SUM(V126,V129,V132,V135,V138,V141,V147)</f>
        <v>20</v>
      </c>
      <c r="W150" s="300">
        <f t="shared" si="263"/>
        <v>20</v>
      </c>
      <c r="X150" s="300">
        <f t="shared" si="263"/>
        <v>30</v>
      </c>
      <c r="Y150" s="300">
        <f t="shared" si="263"/>
        <v>25</v>
      </c>
      <c r="Z150" s="300">
        <f t="shared" si="263"/>
        <v>45</v>
      </c>
      <c r="AA150" s="300">
        <f t="shared" si="263"/>
        <v>35</v>
      </c>
      <c r="AB150" s="301">
        <f t="shared" si="263"/>
        <v>20</v>
      </c>
      <c r="AC150" s="1052"/>
      <c r="AD150" s="1054"/>
      <c r="AE150" s="1054"/>
      <c r="AF150" s="1054"/>
      <c r="AG150" s="1054"/>
      <c r="AH150" s="1054"/>
      <c r="AI150" s="1054"/>
      <c r="AJ150" s="1036"/>
    </row>
    <row r="151" spans="1:44" s="187" customFormat="1" ht="17.25" customHeight="1" thickBot="1" x14ac:dyDescent="0.3">
      <c r="A151" s="1088" t="s">
        <v>220</v>
      </c>
      <c r="B151" s="1089"/>
      <c r="C151" s="1089"/>
      <c r="D151" s="1089"/>
      <c r="E151" s="1089"/>
      <c r="F151" s="1089"/>
      <c r="G151" s="1089"/>
      <c r="H151" s="1089"/>
      <c r="I151" s="1089"/>
      <c r="J151" s="1089"/>
      <c r="K151" s="1089"/>
      <c r="L151" s="1089"/>
      <c r="M151" s="1089"/>
      <c r="N151" s="1089"/>
      <c r="O151" s="1089"/>
      <c r="P151" s="1089"/>
      <c r="Q151" s="1089"/>
      <c r="R151" s="1089"/>
      <c r="S151" s="1089"/>
      <c r="T151" s="1089"/>
      <c r="U151" s="1089"/>
      <c r="V151" s="1089"/>
      <c r="W151" s="1089"/>
      <c r="X151" s="1089"/>
      <c r="Y151" s="1089"/>
      <c r="Z151" s="1089"/>
      <c r="AA151" s="1089"/>
      <c r="AB151" s="1089"/>
      <c r="AC151" s="1089"/>
      <c r="AD151" s="1089"/>
      <c r="AE151" s="1089"/>
      <c r="AF151" s="1089"/>
      <c r="AG151" s="1089"/>
      <c r="AH151" s="1089"/>
      <c r="AI151" s="1089"/>
      <c r="AJ151" s="1090"/>
    </row>
    <row r="152" spans="1:44" s="305" customFormat="1" ht="16.5" customHeight="1" x14ac:dyDescent="0.25">
      <c r="A152" s="1007">
        <v>41</v>
      </c>
      <c r="B152" s="999" t="s">
        <v>303</v>
      </c>
      <c r="C152" s="997" t="s">
        <v>221</v>
      </c>
      <c r="D152" s="1187">
        <v>6</v>
      </c>
      <c r="E152" s="1148"/>
      <c r="F152" s="1148"/>
      <c r="G152" s="1204"/>
      <c r="H152" s="1211">
        <v>5</v>
      </c>
      <c r="I152" s="1148"/>
      <c r="J152" s="1148"/>
      <c r="K152" s="1204"/>
      <c r="L152" s="1309"/>
      <c r="M152" s="1335">
        <f t="shared" ref="M152" si="264">N152/30</f>
        <v>5</v>
      </c>
      <c r="N152" s="1153">
        <f>O152+T152</f>
        <v>150</v>
      </c>
      <c r="O152" s="1153">
        <f t="shared" ref="O152" si="265">P152+Q152+R152+S152</f>
        <v>100</v>
      </c>
      <c r="P152" s="1098">
        <v>8</v>
      </c>
      <c r="Q152" s="1098">
        <v>54</v>
      </c>
      <c r="R152" s="1098">
        <v>30</v>
      </c>
      <c r="S152" s="1185">
        <v>8</v>
      </c>
      <c r="T152" s="1337">
        <f>SUM(U153:AB153)</f>
        <v>50</v>
      </c>
      <c r="U152" s="302"/>
      <c r="V152" s="283"/>
      <c r="W152" s="283"/>
      <c r="X152" s="283"/>
      <c r="Y152" s="283">
        <v>60</v>
      </c>
      <c r="Z152" s="283">
        <v>40</v>
      </c>
      <c r="AA152" s="283"/>
      <c r="AB152" s="303"/>
      <c r="AC152" s="1326">
        <f t="shared" ref="AC152:AJ152" si="266">(U152+U153)/30</f>
        <v>0</v>
      </c>
      <c r="AD152" s="1071">
        <f t="shared" si="266"/>
        <v>0</v>
      </c>
      <c r="AE152" s="1071">
        <f>(W152+W153)/30</f>
        <v>0</v>
      </c>
      <c r="AF152" s="1071">
        <f>(X152+X153)/30</f>
        <v>0</v>
      </c>
      <c r="AG152" s="1071">
        <f>(Y152+Y153)/30</f>
        <v>3</v>
      </c>
      <c r="AH152" s="1071">
        <f>(Z152+Z153)/30</f>
        <v>2</v>
      </c>
      <c r="AI152" s="1071">
        <f t="shared" si="266"/>
        <v>0</v>
      </c>
      <c r="AJ152" s="1152">
        <f t="shared" si="266"/>
        <v>0</v>
      </c>
      <c r="AK152" s="304" t="b">
        <f>P152+Q152+R152+S152=SUM(U152:AB152)</f>
        <v>1</v>
      </c>
    </row>
    <row r="153" spans="1:44" s="305" customFormat="1" ht="13.5" customHeight="1" x14ac:dyDescent="0.25">
      <c r="A153" s="1007"/>
      <c r="B153" s="999"/>
      <c r="C153" s="997"/>
      <c r="D153" s="1027"/>
      <c r="E153" s="1030"/>
      <c r="F153" s="1030"/>
      <c r="G153" s="1010"/>
      <c r="H153" s="1033"/>
      <c r="I153" s="1030"/>
      <c r="J153" s="1030"/>
      <c r="K153" s="1010"/>
      <c r="L153" s="1108"/>
      <c r="M153" s="976"/>
      <c r="N153" s="978"/>
      <c r="O153" s="978"/>
      <c r="P153" s="980"/>
      <c r="Q153" s="980"/>
      <c r="R153" s="980"/>
      <c r="S153" s="982"/>
      <c r="T153" s="983"/>
      <c r="U153" s="256"/>
      <c r="V153" s="169"/>
      <c r="W153" s="169"/>
      <c r="X153" s="169"/>
      <c r="Y153" s="169">
        <v>30</v>
      </c>
      <c r="Z153" s="169">
        <v>20</v>
      </c>
      <c r="AA153" s="169"/>
      <c r="AB153" s="251"/>
      <c r="AC153" s="985"/>
      <c r="AD153" s="987"/>
      <c r="AE153" s="987"/>
      <c r="AF153" s="987"/>
      <c r="AG153" s="987"/>
      <c r="AH153" s="987"/>
      <c r="AI153" s="987"/>
      <c r="AJ153" s="989"/>
    </row>
    <row r="154" spans="1:44" s="305" customFormat="1" ht="12.75" customHeight="1" x14ac:dyDescent="0.25">
      <c r="A154" s="1008"/>
      <c r="B154" s="1000"/>
      <c r="C154" s="998"/>
      <c r="D154" s="1028"/>
      <c r="E154" s="1031"/>
      <c r="F154" s="1031"/>
      <c r="G154" s="1011"/>
      <c r="H154" s="1034"/>
      <c r="I154" s="1031"/>
      <c r="J154" s="1031"/>
      <c r="K154" s="1011"/>
      <c r="L154" s="1109"/>
      <c r="M154" s="976"/>
      <c r="N154" s="978"/>
      <c r="O154" s="978"/>
      <c r="P154" s="981"/>
      <c r="Q154" s="981"/>
      <c r="R154" s="981"/>
      <c r="S154" s="982"/>
      <c r="T154" s="983"/>
      <c r="U154" s="293"/>
      <c r="V154" s="204"/>
      <c r="W154" s="204"/>
      <c r="X154" s="204"/>
      <c r="Y154" s="166" t="s">
        <v>308</v>
      </c>
      <c r="Z154" s="167" t="s">
        <v>107</v>
      </c>
      <c r="AA154" s="166"/>
      <c r="AB154" s="167"/>
      <c r="AC154" s="985"/>
      <c r="AD154" s="987"/>
      <c r="AE154" s="987"/>
      <c r="AF154" s="987"/>
      <c r="AG154" s="987"/>
      <c r="AH154" s="987"/>
      <c r="AI154" s="987"/>
      <c r="AJ154" s="989"/>
    </row>
    <row r="155" spans="1:44" s="305" customFormat="1" ht="14.25" customHeight="1" x14ac:dyDescent="0.25">
      <c r="A155" s="1007">
        <v>42</v>
      </c>
      <c r="B155" s="999" t="s">
        <v>304</v>
      </c>
      <c r="C155" s="997" t="s">
        <v>329</v>
      </c>
      <c r="D155" s="1027">
        <v>8</v>
      </c>
      <c r="E155" s="1030"/>
      <c r="F155" s="1030"/>
      <c r="G155" s="1010"/>
      <c r="H155" s="1033">
        <v>7</v>
      </c>
      <c r="I155" s="1030"/>
      <c r="J155" s="1030"/>
      <c r="K155" s="1010"/>
      <c r="L155" s="1108"/>
      <c r="M155" s="975">
        <f t="shared" ref="M155" si="267">N155/30</f>
        <v>5</v>
      </c>
      <c r="N155" s="977">
        <f>O155+T155</f>
        <v>150</v>
      </c>
      <c r="O155" s="977">
        <f t="shared" ref="O155" si="268">P155+Q155+R155+S155</f>
        <v>110</v>
      </c>
      <c r="P155" s="979">
        <v>102</v>
      </c>
      <c r="Q155" s="979"/>
      <c r="R155" s="979"/>
      <c r="S155" s="1017">
        <v>8</v>
      </c>
      <c r="T155" s="983">
        <f>SUM(U156:AB156)</f>
        <v>40</v>
      </c>
      <c r="U155" s="216"/>
      <c r="V155" s="204"/>
      <c r="W155" s="204"/>
      <c r="X155" s="204"/>
      <c r="Y155" s="166"/>
      <c r="Z155" s="167"/>
      <c r="AA155" s="169">
        <v>40</v>
      </c>
      <c r="AB155" s="169">
        <v>70</v>
      </c>
      <c r="AC155" s="984">
        <f t="shared" ref="AC155:AD155" si="269">(U155+U156)/30</f>
        <v>0</v>
      </c>
      <c r="AD155" s="986">
        <f t="shared" si="269"/>
        <v>0</v>
      </c>
      <c r="AE155" s="986">
        <f>(W155+W156)/30</f>
        <v>0</v>
      </c>
      <c r="AF155" s="986">
        <f>(X155+X156)/30</f>
        <v>0</v>
      </c>
      <c r="AG155" s="986">
        <f>(Y155+Y156)/30</f>
        <v>0</v>
      </c>
      <c r="AH155" s="986">
        <f>(Z155+Z156)/30</f>
        <v>0</v>
      </c>
      <c r="AI155" s="986">
        <f t="shared" ref="AI155:AJ155" si="270">(AA155+AA156)/30</f>
        <v>2</v>
      </c>
      <c r="AJ155" s="988">
        <f t="shared" si="270"/>
        <v>3</v>
      </c>
      <c r="AK155" s="304" t="b">
        <f>P155+Q155+R155+S155=SUM(U155:AB155)</f>
        <v>1</v>
      </c>
    </row>
    <row r="156" spans="1:44" s="305" customFormat="1" ht="15" customHeight="1" x14ac:dyDescent="0.25">
      <c r="A156" s="1007"/>
      <c r="B156" s="999"/>
      <c r="C156" s="997"/>
      <c r="D156" s="1027"/>
      <c r="E156" s="1030"/>
      <c r="F156" s="1030"/>
      <c r="G156" s="1010"/>
      <c r="H156" s="1033"/>
      <c r="I156" s="1030"/>
      <c r="J156" s="1030"/>
      <c r="K156" s="1010"/>
      <c r="L156" s="1108"/>
      <c r="M156" s="976"/>
      <c r="N156" s="978"/>
      <c r="O156" s="978"/>
      <c r="P156" s="980"/>
      <c r="Q156" s="980"/>
      <c r="R156" s="980"/>
      <c r="S156" s="982"/>
      <c r="T156" s="983"/>
      <c r="U156" s="216"/>
      <c r="V156" s="204"/>
      <c r="W156" s="204"/>
      <c r="X156" s="204"/>
      <c r="Y156" s="166"/>
      <c r="Z156" s="167"/>
      <c r="AA156" s="189">
        <v>20</v>
      </c>
      <c r="AB156" s="189">
        <v>20</v>
      </c>
      <c r="AC156" s="985"/>
      <c r="AD156" s="987"/>
      <c r="AE156" s="987"/>
      <c r="AF156" s="987"/>
      <c r="AG156" s="987"/>
      <c r="AH156" s="987"/>
      <c r="AI156" s="987"/>
      <c r="AJ156" s="989"/>
    </row>
    <row r="157" spans="1:44" s="305" customFormat="1" ht="12.75" customHeight="1" x14ac:dyDescent="0.25">
      <c r="A157" s="1008"/>
      <c r="B157" s="1000"/>
      <c r="C157" s="998"/>
      <c r="D157" s="1028"/>
      <c r="E157" s="1031"/>
      <c r="F157" s="1031"/>
      <c r="G157" s="1011"/>
      <c r="H157" s="1034"/>
      <c r="I157" s="1031"/>
      <c r="J157" s="1031"/>
      <c r="K157" s="1011"/>
      <c r="L157" s="1109"/>
      <c r="M157" s="976"/>
      <c r="N157" s="978"/>
      <c r="O157" s="978"/>
      <c r="P157" s="981"/>
      <c r="Q157" s="981"/>
      <c r="R157" s="981"/>
      <c r="S157" s="982"/>
      <c r="T157" s="983"/>
      <c r="U157" s="216"/>
      <c r="V157" s="204"/>
      <c r="W157" s="204"/>
      <c r="X157" s="204"/>
      <c r="Y157" s="166"/>
      <c r="Z157" s="167"/>
      <c r="AA157" s="166" t="s">
        <v>308</v>
      </c>
      <c r="AB157" s="167" t="s">
        <v>107</v>
      </c>
      <c r="AC157" s="985"/>
      <c r="AD157" s="987"/>
      <c r="AE157" s="987"/>
      <c r="AF157" s="987"/>
      <c r="AG157" s="987"/>
      <c r="AH157" s="987"/>
      <c r="AI157" s="987"/>
      <c r="AJ157" s="989"/>
    </row>
    <row r="158" spans="1:44" s="305" customFormat="1" ht="13.5" customHeight="1" x14ac:dyDescent="0.25">
      <c r="A158" s="1007">
        <v>43</v>
      </c>
      <c r="B158" s="999" t="s">
        <v>305</v>
      </c>
      <c r="C158" s="997" t="s">
        <v>330</v>
      </c>
      <c r="D158" s="1027"/>
      <c r="E158" s="1030"/>
      <c r="F158" s="1030"/>
      <c r="G158" s="1010"/>
      <c r="H158" s="1033"/>
      <c r="I158" s="1030"/>
      <c r="J158" s="1030"/>
      <c r="K158" s="1010"/>
      <c r="L158" s="1108"/>
      <c r="M158" s="975">
        <f t="shared" ref="M158" si="271">N158/30</f>
        <v>3</v>
      </c>
      <c r="N158" s="977">
        <f>O158+T158</f>
        <v>90</v>
      </c>
      <c r="O158" s="978">
        <f t="shared" ref="O158" si="272">P158+Q158+R158+S158</f>
        <v>60</v>
      </c>
      <c r="P158" s="979">
        <v>54</v>
      </c>
      <c r="Q158" s="979"/>
      <c r="R158" s="979"/>
      <c r="S158" s="982">
        <v>6</v>
      </c>
      <c r="T158" s="983">
        <f>SUM(U159:AB159)</f>
        <v>30</v>
      </c>
      <c r="U158" s="216"/>
      <c r="V158" s="204"/>
      <c r="W158" s="204"/>
      <c r="X158" s="204"/>
      <c r="Y158" s="166"/>
      <c r="Z158" s="167"/>
      <c r="AA158" s="169">
        <v>30</v>
      </c>
      <c r="AB158" s="169">
        <v>30</v>
      </c>
      <c r="AC158" s="984">
        <f t="shared" ref="AC158:AD158" si="273">(U158+U159)/30</f>
        <v>0</v>
      </c>
      <c r="AD158" s="986">
        <f t="shared" si="273"/>
        <v>0</v>
      </c>
      <c r="AE158" s="986">
        <f>(W158+W159)/30</f>
        <v>0</v>
      </c>
      <c r="AF158" s="986">
        <f>(X158+X159)/30</f>
        <v>0</v>
      </c>
      <c r="AG158" s="986">
        <f>(Y158+Y159)/30</f>
        <v>0</v>
      </c>
      <c r="AH158" s="986">
        <f>(Z158+Z159)/30</f>
        <v>0</v>
      </c>
      <c r="AI158" s="986">
        <f t="shared" ref="AI158:AJ158" si="274">(AA158+AA159)/30</f>
        <v>1.5</v>
      </c>
      <c r="AJ158" s="988">
        <f t="shared" si="274"/>
        <v>1.5</v>
      </c>
      <c r="AK158" s="304" t="b">
        <f>P158+Q158+R158+S158=SUM(U158:AB158)</f>
        <v>1</v>
      </c>
    </row>
    <row r="159" spans="1:44" s="305" customFormat="1" ht="10.5" customHeight="1" x14ac:dyDescent="0.25">
      <c r="A159" s="1007"/>
      <c r="B159" s="999"/>
      <c r="C159" s="997"/>
      <c r="D159" s="1027"/>
      <c r="E159" s="1030"/>
      <c r="F159" s="1030"/>
      <c r="G159" s="1010"/>
      <c r="H159" s="1033"/>
      <c r="I159" s="1030"/>
      <c r="J159" s="1030"/>
      <c r="K159" s="1010"/>
      <c r="L159" s="1108"/>
      <c r="M159" s="976"/>
      <c r="N159" s="978"/>
      <c r="O159" s="978"/>
      <c r="P159" s="980"/>
      <c r="Q159" s="980"/>
      <c r="R159" s="980"/>
      <c r="S159" s="982"/>
      <c r="T159" s="983"/>
      <c r="U159" s="216"/>
      <c r="V159" s="204"/>
      <c r="W159" s="204"/>
      <c r="X159" s="204"/>
      <c r="Y159" s="166"/>
      <c r="Z159" s="167"/>
      <c r="AA159" s="189">
        <v>15</v>
      </c>
      <c r="AB159" s="189">
        <v>15</v>
      </c>
      <c r="AC159" s="985"/>
      <c r="AD159" s="987"/>
      <c r="AE159" s="987"/>
      <c r="AF159" s="987"/>
      <c r="AG159" s="987"/>
      <c r="AH159" s="987"/>
      <c r="AI159" s="987"/>
      <c r="AJ159" s="989"/>
    </row>
    <row r="160" spans="1:44" s="305" customFormat="1" ht="13.5" customHeight="1" x14ac:dyDescent="0.25">
      <c r="A160" s="1008"/>
      <c r="B160" s="1000"/>
      <c r="C160" s="998"/>
      <c r="D160" s="1028"/>
      <c r="E160" s="1031"/>
      <c r="F160" s="1031"/>
      <c r="G160" s="1011"/>
      <c r="H160" s="1034"/>
      <c r="I160" s="1031"/>
      <c r="J160" s="1031"/>
      <c r="K160" s="1011"/>
      <c r="L160" s="1109"/>
      <c r="M160" s="976"/>
      <c r="N160" s="978"/>
      <c r="O160" s="978"/>
      <c r="P160" s="981"/>
      <c r="Q160" s="981"/>
      <c r="R160" s="981"/>
      <c r="S160" s="982"/>
      <c r="T160" s="983"/>
      <c r="U160" s="216"/>
      <c r="V160" s="204"/>
      <c r="W160" s="204"/>
      <c r="X160" s="204"/>
      <c r="Y160" s="166"/>
      <c r="Z160" s="167"/>
      <c r="AA160" s="166"/>
      <c r="AB160" s="167" t="s">
        <v>107</v>
      </c>
      <c r="AC160" s="985"/>
      <c r="AD160" s="987"/>
      <c r="AE160" s="987"/>
      <c r="AF160" s="987"/>
      <c r="AG160" s="987"/>
      <c r="AH160" s="987"/>
      <c r="AI160" s="987"/>
      <c r="AJ160" s="989"/>
    </row>
    <row r="161" spans="1:37" s="306" customFormat="1" ht="15.75" customHeight="1" x14ac:dyDescent="0.25">
      <c r="A161" s="1007">
        <f t="shared" ref="A161" si="275">1+A158</f>
        <v>44</v>
      </c>
      <c r="B161" s="999" t="s">
        <v>306</v>
      </c>
      <c r="C161" s="997" t="s">
        <v>332</v>
      </c>
      <c r="D161" s="1027"/>
      <c r="E161" s="1030"/>
      <c r="F161" s="1030"/>
      <c r="G161" s="1010"/>
      <c r="H161" s="1033"/>
      <c r="I161" s="1030"/>
      <c r="J161" s="1030"/>
      <c r="K161" s="1010"/>
      <c r="L161" s="1108"/>
      <c r="M161" s="975">
        <f t="shared" ref="M161" si="276">N161/30</f>
        <v>3</v>
      </c>
      <c r="N161" s="977">
        <f t="shared" ref="N161" si="277">O161+T161</f>
        <v>90</v>
      </c>
      <c r="O161" s="977">
        <f t="shared" ref="O161" si="278">P161+Q161+R161+S161</f>
        <v>60</v>
      </c>
      <c r="P161" s="980">
        <v>58</v>
      </c>
      <c r="Q161" s="980"/>
      <c r="R161" s="980"/>
      <c r="S161" s="1017">
        <v>2</v>
      </c>
      <c r="T161" s="1050">
        <v>30</v>
      </c>
      <c r="U161" s="216"/>
      <c r="V161" s="204"/>
      <c r="W161" s="204">
        <v>0</v>
      </c>
      <c r="X161" s="204"/>
      <c r="Y161" s="166"/>
      <c r="Z161" s="169">
        <v>30</v>
      </c>
      <c r="AA161" s="169">
        <v>30</v>
      </c>
      <c r="AB161" s="169"/>
      <c r="AC161" s="984">
        <f t="shared" ref="AC161" si="279">(U161+U163)/30</f>
        <v>0</v>
      </c>
      <c r="AD161" s="986">
        <f t="shared" ref="AD161" si="280">(V161+V163)/30</f>
        <v>0</v>
      </c>
      <c r="AE161" s="986">
        <f t="shared" ref="AE161" si="281">(W161+W163)/30</f>
        <v>0</v>
      </c>
      <c r="AF161" s="986">
        <f>(X161+X162)/30</f>
        <v>0</v>
      </c>
      <c r="AG161" s="986">
        <f>(Y161+Y162)/30</f>
        <v>0</v>
      </c>
      <c r="AH161" s="986">
        <f t="shared" ref="AH161" si="282">(Z161+Z163)/30</f>
        <v>1</v>
      </c>
      <c r="AI161" s="986">
        <f>(AA161+AA162)/30</f>
        <v>1.5</v>
      </c>
      <c r="AJ161" s="988">
        <f t="shared" ref="AJ161" si="283">(AB161+AB163)/30</f>
        <v>0</v>
      </c>
      <c r="AK161" s="304" t="b">
        <f>P161+Q161+R161+S161=SUM(U161:AB161)</f>
        <v>1</v>
      </c>
    </row>
    <row r="162" spans="1:37" s="306" customFormat="1" ht="13.5" customHeight="1" x14ac:dyDescent="0.25">
      <c r="A162" s="1007"/>
      <c r="B162" s="999"/>
      <c r="C162" s="997"/>
      <c r="D162" s="1027"/>
      <c r="E162" s="1030"/>
      <c r="F162" s="1030"/>
      <c r="G162" s="1010"/>
      <c r="H162" s="1033"/>
      <c r="I162" s="1030"/>
      <c r="J162" s="1030"/>
      <c r="K162" s="1010"/>
      <c r="L162" s="1108"/>
      <c r="M162" s="976"/>
      <c r="N162" s="978"/>
      <c r="O162" s="978"/>
      <c r="P162" s="980"/>
      <c r="Q162" s="980"/>
      <c r="R162" s="980"/>
      <c r="S162" s="982"/>
      <c r="T162" s="983"/>
      <c r="U162" s="216"/>
      <c r="V162" s="204"/>
      <c r="W162" s="204"/>
      <c r="X162" s="204"/>
      <c r="Y162" s="166"/>
      <c r="Z162" s="189">
        <v>15</v>
      </c>
      <c r="AA162" s="189">
        <v>15</v>
      </c>
      <c r="AB162" s="189"/>
      <c r="AC162" s="985"/>
      <c r="AD162" s="987"/>
      <c r="AE162" s="987"/>
      <c r="AF162" s="987"/>
      <c r="AG162" s="987"/>
      <c r="AH162" s="987"/>
      <c r="AI162" s="987"/>
      <c r="AJ162" s="989"/>
    </row>
    <row r="163" spans="1:37" s="306" customFormat="1" ht="15" customHeight="1" x14ac:dyDescent="0.25">
      <c r="A163" s="1008"/>
      <c r="B163" s="1000"/>
      <c r="C163" s="998"/>
      <c r="D163" s="1028"/>
      <c r="E163" s="1031"/>
      <c r="F163" s="1031"/>
      <c r="G163" s="1011"/>
      <c r="H163" s="1034"/>
      <c r="I163" s="1031"/>
      <c r="J163" s="1031"/>
      <c r="K163" s="1011"/>
      <c r="L163" s="1109"/>
      <c r="M163" s="976"/>
      <c r="N163" s="978"/>
      <c r="O163" s="978"/>
      <c r="P163" s="981"/>
      <c r="Q163" s="981"/>
      <c r="R163" s="981"/>
      <c r="S163" s="982"/>
      <c r="T163" s="983"/>
      <c r="U163" s="216"/>
      <c r="V163" s="204"/>
      <c r="W163" s="204"/>
      <c r="X163" s="204"/>
      <c r="Y163" s="166"/>
      <c r="Z163" s="167"/>
      <c r="AA163" s="166" t="s">
        <v>308</v>
      </c>
      <c r="AB163" s="167"/>
      <c r="AC163" s="985"/>
      <c r="AD163" s="987"/>
      <c r="AE163" s="987"/>
      <c r="AF163" s="987"/>
      <c r="AG163" s="987"/>
      <c r="AH163" s="987"/>
      <c r="AI163" s="987"/>
      <c r="AJ163" s="989"/>
    </row>
    <row r="164" spans="1:37" s="308" customFormat="1" ht="13.5" customHeight="1" x14ac:dyDescent="0.25">
      <c r="A164" s="1007">
        <v>45</v>
      </c>
      <c r="B164" s="999" t="s">
        <v>307</v>
      </c>
      <c r="C164" s="997" t="s">
        <v>225</v>
      </c>
      <c r="D164" s="1026">
        <v>7</v>
      </c>
      <c r="E164" s="1029"/>
      <c r="F164" s="1029"/>
      <c r="G164" s="1009"/>
      <c r="H164" s="1032">
        <v>4</v>
      </c>
      <c r="I164" s="1029"/>
      <c r="J164" s="1029"/>
      <c r="K164" s="1009"/>
      <c r="L164" s="1107"/>
      <c r="M164" s="976">
        <f t="shared" ref="M164" si="284">N164/30</f>
        <v>5.5</v>
      </c>
      <c r="N164" s="978">
        <f t="shared" ref="N164" si="285">O164+T164</f>
        <v>165</v>
      </c>
      <c r="O164" s="978">
        <f t="shared" ref="O164" si="286">P164+Q164+R164+S164</f>
        <v>115</v>
      </c>
      <c r="P164" s="979">
        <v>4</v>
      </c>
      <c r="Q164" s="979">
        <v>65</v>
      </c>
      <c r="R164" s="979">
        <v>38</v>
      </c>
      <c r="S164" s="1017">
        <v>8</v>
      </c>
      <c r="T164" s="983">
        <f t="shared" ref="T164" si="287">SUM(U165:AB165)</f>
        <v>50</v>
      </c>
      <c r="U164" s="169"/>
      <c r="V164" s="169"/>
      <c r="W164" s="169"/>
      <c r="X164" s="169">
        <v>20</v>
      </c>
      <c r="Y164" s="169">
        <v>65</v>
      </c>
      <c r="Z164" s="169">
        <v>10</v>
      </c>
      <c r="AA164" s="195">
        <v>20</v>
      </c>
      <c r="AB164" s="250"/>
      <c r="AC164" s="985">
        <f t="shared" ref="AC164:AJ164" si="288">(U164+U165)/30</f>
        <v>0</v>
      </c>
      <c r="AD164" s="987">
        <f t="shared" si="288"/>
        <v>0</v>
      </c>
      <c r="AE164" s="987">
        <f t="shared" si="288"/>
        <v>0</v>
      </c>
      <c r="AF164" s="987">
        <f t="shared" si="288"/>
        <v>1.0666666666666667</v>
      </c>
      <c r="AG164" s="987">
        <f t="shared" si="288"/>
        <v>2.5666666666666669</v>
      </c>
      <c r="AH164" s="987">
        <f t="shared" si="288"/>
        <v>1</v>
      </c>
      <c r="AI164" s="987">
        <f t="shared" si="288"/>
        <v>0.8666666666666667</v>
      </c>
      <c r="AJ164" s="989">
        <f t="shared" si="288"/>
        <v>0</v>
      </c>
      <c r="AK164" s="307" t="b">
        <f>P164+Q164+R164+S164=SUM(U164:AB164)</f>
        <v>1</v>
      </c>
    </row>
    <row r="165" spans="1:37" s="308" customFormat="1" ht="14.25" customHeight="1" x14ac:dyDescent="0.25">
      <c r="A165" s="1007"/>
      <c r="B165" s="999"/>
      <c r="C165" s="997"/>
      <c r="D165" s="1027"/>
      <c r="E165" s="1030"/>
      <c r="F165" s="1030"/>
      <c r="G165" s="1010"/>
      <c r="H165" s="1033"/>
      <c r="I165" s="1030"/>
      <c r="J165" s="1030"/>
      <c r="K165" s="1010"/>
      <c r="L165" s="1108"/>
      <c r="M165" s="976"/>
      <c r="N165" s="978"/>
      <c r="O165" s="978"/>
      <c r="P165" s="980"/>
      <c r="Q165" s="980"/>
      <c r="R165" s="980"/>
      <c r="S165" s="982"/>
      <c r="T165" s="983"/>
      <c r="U165" s="169"/>
      <c r="V165" s="169"/>
      <c r="W165" s="169"/>
      <c r="X165" s="169">
        <v>12</v>
      </c>
      <c r="Y165" s="169">
        <v>12</v>
      </c>
      <c r="Z165" s="169">
        <v>20</v>
      </c>
      <c r="AA165" s="197">
        <v>6</v>
      </c>
      <c r="AB165" s="251"/>
      <c r="AC165" s="985"/>
      <c r="AD165" s="987"/>
      <c r="AE165" s="987"/>
      <c r="AF165" s="987"/>
      <c r="AG165" s="987"/>
      <c r="AH165" s="987"/>
      <c r="AI165" s="987"/>
      <c r="AJ165" s="989"/>
    </row>
    <row r="166" spans="1:37" s="308" customFormat="1" ht="12.75" customHeight="1" x14ac:dyDescent="0.25">
      <c r="A166" s="1008"/>
      <c r="B166" s="1000"/>
      <c r="C166" s="998"/>
      <c r="D166" s="1028"/>
      <c r="E166" s="1031"/>
      <c r="F166" s="1031"/>
      <c r="G166" s="1011"/>
      <c r="H166" s="1034"/>
      <c r="I166" s="1031"/>
      <c r="J166" s="1031"/>
      <c r="K166" s="1011"/>
      <c r="L166" s="1109"/>
      <c r="M166" s="976"/>
      <c r="N166" s="978"/>
      <c r="O166" s="978"/>
      <c r="P166" s="981"/>
      <c r="Q166" s="981"/>
      <c r="R166" s="981"/>
      <c r="S166" s="982"/>
      <c r="T166" s="983"/>
      <c r="U166" s="169"/>
      <c r="V166" s="169"/>
      <c r="W166" s="169"/>
      <c r="X166" s="166" t="s">
        <v>308</v>
      </c>
      <c r="Y166" s="169"/>
      <c r="Z166" s="169"/>
      <c r="AA166" s="167" t="s">
        <v>107</v>
      </c>
      <c r="AB166" s="251"/>
      <c r="AC166" s="985"/>
      <c r="AD166" s="987"/>
      <c r="AE166" s="987"/>
      <c r="AF166" s="987"/>
      <c r="AG166" s="987"/>
      <c r="AH166" s="987"/>
      <c r="AI166" s="987"/>
      <c r="AJ166" s="989"/>
    </row>
    <row r="167" spans="1:37" s="306" customFormat="1" ht="15" customHeight="1" x14ac:dyDescent="0.25">
      <c r="A167" s="1007">
        <v>46</v>
      </c>
      <c r="B167" s="999" t="s">
        <v>331</v>
      </c>
      <c r="C167" s="997" t="s">
        <v>84</v>
      </c>
      <c r="D167" s="1026"/>
      <c r="E167" s="1029"/>
      <c r="F167" s="1029"/>
      <c r="G167" s="1009"/>
      <c r="H167" s="1032"/>
      <c r="I167" s="1029"/>
      <c r="J167" s="1029"/>
      <c r="K167" s="1009"/>
      <c r="L167" s="1107"/>
      <c r="M167" s="976">
        <f t="shared" ref="M167" si="289">N167/30</f>
        <v>4</v>
      </c>
      <c r="N167" s="978">
        <f t="shared" ref="N167" si="290">O167+T167</f>
        <v>120</v>
      </c>
      <c r="O167" s="978">
        <f t="shared" ref="O167" si="291">P167+Q167+R167+S167</f>
        <v>120</v>
      </c>
      <c r="P167" s="979">
        <v>8</v>
      </c>
      <c r="Q167" s="979">
        <v>92</v>
      </c>
      <c r="R167" s="979">
        <v>12</v>
      </c>
      <c r="S167" s="982">
        <v>8</v>
      </c>
      <c r="T167" s="983"/>
      <c r="U167" s="291"/>
      <c r="V167" s="309"/>
      <c r="W167" s="309"/>
      <c r="X167" s="498">
        <v>32</v>
      </c>
      <c r="Y167" s="498">
        <v>12</v>
      </c>
      <c r="Z167" s="498">
        <v>28</v>
      </c>
      <c r="AA167" s="498">
        <v>30</v>
      </c>
      <c r="AB167" s="296">
        <v>18</v>
      </c>
      <c r="AC167" s="985">
        <f t="shared" ref="AC167" si="292">(U167+U169)/30</f>
        <v>0</v>
      </c>
      <c r="AD167" s="987">
        <f t="shared" ref="AD167" si="293">(V167+V169)/30</f>
        <v>0</v>
      </c>
      <c r="AE167" s="987">
        <f t="shared" ref="AE167" si="294">(W167+W169)/30</f>
        <v>0</v>
      </c>
      <c r="AF167" s="987">
        <f>(X167+X168)/30</f>
        <v>1.0666666666666667</v>
      </c>
      <c r="AG167" s="987">
        <f>(Y167+Y168)/30</f>
        <v>0.56666666666666665</v>
      </c>
      <c r="AH167" s="987">
        <f t="shared" ref="AH167" si="295">(Z167+Z169)/30</f>
        <v>0.93333333333333335</v>
      </c>
      <c r="AI167" s="987">
        <f>(AA167+AA168)/30</f>
        <v>1.5</v>
      </c>
      <c r="AJ167" s="987">
        <f>(AB167+AB168)/30</f>
        <v>0.93333333333333335</v>
      </c>
      <c r="AK167" s="307" t="b">
        <f>P167+Q167+R167+S167=SUM(U167:AB167)</f>
        <v>1</v>
      </c>
    </row>
    <row r="168" spans="1:37" s="306" customFormat="1" ht="12" customHeight="1" x14ac:dyDescent="0.25">
      <c r="A168" s="1007"/>
      <c r="B168" s="999"/>
      <c r="C168" s="997"/>
      <c r="D168" s="1027"/>
      <c r="E168" s="1030"/>
      <c r="F168" s="1030"/>
      <c r="G168" s="1010"/>
      <c r="H168" s="1033"/>
      <c r="I168" s="1030"/>
      <c r="J168" s="1030"/>
      <c r="K168" s="1010"/>
      <c r="L168" s="1108"/>
      <c r="M168" s="976"/>
      <c r="N168" s="978"/>
      <c r="O168" s="978"/>
      <c r="P168" s="980"/>
      <c r="Q168" s="980"/>
      <c r="R168" s="980"/>
      <c r="S168" s="982"/>
      <c r="T168" s="983"/>
      <c r="U168" s="256"/>
      <c r="V168" s="498"/>
      <c r="W168" s="498"/>
      <c r="X168" s="498"/>
      <c r="Y168" s="498">
        <v>5</v>
      </c>
      <c r="Z168" s="498">
        <v>15</v>
      </c>
      <c r="AA168" s="498">
        <v>15</v>
      </c>
      <c r="AB168" s="292">
        <v>10</v>
      </c>
      <c r="AC168" s="985"/>
      <c r="AD168" s="987"/>
      <c r="AE168" s="987"/>
      <c r="AF168" s="987"/>
      <c r="AG168" s="987"/>
      <c r="AH168" s="987"/>
      <c r="AI168" s="987"/>
      <c r="AJ168" s="987"/>
    </row>
    <row r="169" spans="1:37" s="306" customFormat="1" ht="16.5" customHeight="1" thickBot="1" x14ac:dyDescent="0.3">
      <c r="A169" s="1008"/>
      <c r="B169" s="1000"/>
      <c r="C169" s="998"/>
      <c r="D169" s="1028"/>
      <c r="E169" s="1031"/>
      <c r="F169" s="1031"/>
      <c r="G169" s="1011"/>
      <c r="H169" s="1034"/>
      <c r="I169" s="1031"/>
      <c r="J169" s="1031"/>
      <c r="K169" s="1011"/>
      <c r="L169" s="1109"/>
      <c r="M169" s="976"/>
      <c r="N169" s="978"/>
      <c r="O169" s="978"/>
      <c r="P169" s="981"/>
      <c r="Q169" s="981"/>
      <c r="R169" s="981"/>
      <c r="S169" s="982"/>
      <c r="T169" s="983"/>
      <c r="U169" s="256"/>
      <c r="V169" s="498"/>
      <c r="W169" s="498"/>
      <c r="X169" s="498"/>
      <c r="Y169" s="166" t="s">
        <v>308</v>
      </c>
      <c r="Z169" s="310"/>
      <c r="AA169" s="310"/>
      <c r="AB169" s="167" t="s">
        <v>107</v>
      </c>
      <c r="AC169" s="985"/>
      <c r="AD169" s="987"/>
      <c r="AE169" s="987"/>
      <c r="AF169" s="987"/>
      <c r="AG169" s="987"/>
      <c r="AH169" s="987"/>
      <c r="AI169" s="987"/>
      <c r="AJ169" s="987"/>
    </row>
    <row r="170" spans="1:37" s="306" customFormat="1" ht="17.25" customHeight="1" thickBot="1" x14ac:dyDescent="0.3">
      <c r="A170" s="1353" t="s">
        <v>135</v>
      </c>
      <c r="B170" s="1354"/>
      <c r="C170" s="1354"/>
      <c r="D170" s="1354"/>
      <c r="E170" s="1354"/>
      <c r="F170" s="1354"/>
      <c r="G170" s="1354"/>
      <c r="H170" s="1354"/>
      <c r="I170" s="1354"/>
      <c r="J170" s="1354"/>
      <c r="K170" s="1354"/>
      <c r="L170" s="1354"/>
      <c r="M170" s="1354"/>
      <c r="N170" s="1354"/>
      <c r="O170" s="1354"/>
      <c r="P170" s="1354"/>
      <c r="Q170" s="1354"/>
      <c r="R170" s="1354"/>
      <c r="S170" s="1354"/>
      <c r="T170" s="1354"/>
      <c r="U170" s="1354"/>
      <c r="V170" s="1354"/>
      <c r="W170" s="1354"/>
      <c r="X170" s="1354"/>
      <c r="Y170" s="1354"/>
      <c r="Z170" s="1354"/>
      <c r="AA170" s="1354"/>
      <c r="AB170" s="1354"/>
      <c r="AC170" s="1354"/>
      <c r="AD170" s="1354"/>
      <c r="AE170" s="1354"/>
      <c r="AF170" s="1354"/>
      <c r="AG170" s="1354"/>
      <c r="AH170" s="1354"/>
      <c r="AI170" s="1354"/>
      <c r="AJ170" s="1355"/>
    </row>
    <row r="171" spans="1:37" s="306" customFormat="1" ht="15.75" customHeight="1" x14ac:dyDescent="0.25">
      <c r="A171" s="1007">
        <v>47</v>
      </c>
      <c r="B171" s="999"/>
      <c r="C171" s="1024" t="s">
        <v>367</v>
      </c>
      <c r="D171" s="528"/>
      <c r="E171" s="1029"/>
      <c r="F171" s="1029"/>
      <c r="G171" s="1009"/>
      <c r="H171" s="1032"/>
      <c r="I171" s="1029"/>
      <c r="J171" s="1029"/>
      <c r="K171" s="1009"/>
      <c r="L171" s="1107"/>
      <c r="M171" s="976">
        <f t="shared" ref="M171" si="296">N171/30</f>
        <v>3</v>
      </c>
      <c r="N171" s="978">
        <f t="shared" ref="N171" si="297">O171+T171</f>
        <v>90</v>
      </c>
      <c r="O171" s="978">
        <f t="shared" ref="O171" si="298">P171+Q171+R171+S171</f>
        <v>60</v>
      </c>
      <c r="P171" s="1372">
        <v>26</v>
      </c>
      <c r="Q171" s="1372"/>
      <c r="R171" s="1372">
        <v>32</v>
      </c>
      <c r="S171" s="1372">
        <v>2</v>
      </c>
      <c r="T171" s="983">
        <f t="shared" ref="T171" si="299">SUM(U172:AB172)</f>
        <v>30</v>
      </c>
      <c r="U171" s="500"/>
      <c r="V171" s="349"/>
      <c r="W171" s="349"/>
      <c r="X171" s="500"/>
      <c r="Y171" s="349"/>
      <c r="Z171" s="500">
        <v>30</v>
      </c>
      <c r="AA171" s="350">
        <v>30</v>
      </c>
      <c r="AB171" s="351"/>
      <c r="AC171" s="985">
        <f t="shared" ref="AC171" si="300">(U171+U172)/30</f>
        <v>0</v>
      </c>
      <c r="AD171" s="987">
        <f t="shared" ref="AD171" si="301">(V171+V172)/30</f>
        <v>0</v>
      </c>
      <c r="AE171" s="987">
        <f t="shared" ref="AE171" si="302">(W171+W172)/30</f>
        <v>0</v>
      </c>
      <c r="AF171" s="987">
        <f t="shared" ref="AF171" si="303">(X171+X172)/30</f>
        <v>0</v>
      </c>
      <c r="AG171" s="987">
        <f t="shared" ref="AG171" si="304">(Y171+Y172)/30</f>
        <v>0</v>
      </c>
      <c r="AH171" s="987">
        <f t="shared" ref="AH171" si="305">(Z171+Z172)/30</f>
        <v>1.5</v>
      </c>
      <c r="AI171" s="987">
        <f t="shared" ref="AI171" si="306">(AA171+AA172)/30</f>
        <v>1.5</v>
      </c>
      <c r="AJ171" s="989">
        <f t="shared" ref="AJ171" si="307">(AB171+AB172)/30</f>
        <v>0</v>
      </c>
      <c r="AK171" s="307" t="b">
        <f>P171+Q171+R171+S171=SUM(U171:AB171)</f>
        <v>1</v>
      </c>
    </row>
    <row r="172" spans="1:37" s="306" customFormat="1" ht="15" customHeight="1" x14ac:dyDescent="0.25">
      <c r="A172" s="1007"/>
      <c r="B172" s="999"/>
      <c r="C172" s="1024"/>
      <c r="D172" s="528"/>
      <c r="E172" s="1030"/>
      <c r="F172" s="1030"/>
      <c r="G172" s="1010"/>
      <c r="H172" s="1033"/>
      <c r="I172" s="1030"/>
      <c r="J172" s="1030"/>
      <c r="K172" s="1010"/>
      <c r="L172" s="1108"/>
      <c r="M172" s="976"/>
      <c r="N172" s="978"/>
      <c r="O172" s="978"/>
      <c r="P172" s="1370"/>
      <c r="Q172" s="1370"/>
      <c r="R172" s="1370"/>
      <c r="S172" s="1370"/>
      <c r="T172" s="983"/>
      <c r="U172" s="352"/>
      <c r="V172" s="499"/>
      <c r="W172" s="499"/>
      <c r="X172" s="499"/>
      <c r="Y172" s="499"/>
      <c r="Z172" s="499">
        <v>15</v>
      </c>
      <c r="AA172" s="353">
        <v>15</v>
      </c>
      <c r="AB172" s="354"/>
      <c r="AC172" s="985"/>
      <c r="AD172" s="987"/>
      <c r="AE172" s="987"/>
      <c r="AF172" s="987"/>
      <c r="AG172" s="987"/>
      <c r="AH172" s="987"/>
      <c r="AI172" s="987"/>
      <c r="AJ172" s="989"/>
    </row>
    <row r="173" spans="1:37" s="306" customFormat="1" ht="14.25" customHeight="1" x14ac:dyDescent="0.25">
      <c r="A173" s="1008"/>
      <c r="B173" s="1000"/>
      <c r="C173" s="1025"/>
      <c r="D173" s="528"/>
      <c r="E173" s="1031"/>
      <c r="F173" s="1031"/>
      <c r="G173" s="1011"/>
      <c r="H173" s="1034"/>
      <c r="I173" s="1031"/>
      <c r="J173" s="1031"/>
      <c r="K173" s="1011"/>
      <c r="L173" s="1109"/>
      <c r="M173" s="976"/>
      <c r="N173" s="978"/>
      <c r="O173" s="978"/>
      <c r="P173" s="1371"/>
      <c r="Q173" s="1371"/>
      <c r="R173" s="1371"/>
      <c r="S173" s="1371"/>
      <c r="T173" s="983"/>
      <c r="U173" s="352"/>
      <c r="V173" s="499"/>
      <c r="W173" s="499"/>
      <c r="X173" s="355"/>
      <c r="Y173" s="499"/>
      <c r="Z173" s="499"/>
      <c r="AA173" s="203" t="s">
        <v>308</v>
      </c>
      <c r="AB173" s="354"/>
      <c r="AC173" s="985"/>
      <c r="AD173" s="987"/>
      <c r="AE173" s="987"/>
      <c r="AF173" s="987"/>
      <c r="AG173" s="987"/>
      <c r="AH173" s="987"/>
      <c r="AI173" s="987"/>
      <c r="AJ173" s="989"/>
    </row>
    <row r="174" spans="1:37" s="306" customFormat="1" ht="14.25" customHeight="1" x14ac:dyDescent="0.25">
      <c r="A174" s="1007">
        <v>48</v>
      </c>
      <c r="B174" s="999"/>
      <c r="C174" s="1024" t="s">
        <v>368</v>
      </c>
      <c r="D174" s="528"/>
      <c r="E174" s="1029"/>
      <c r="F174" s="1029"/>
      <c r="G174" s="1009"/>
      <c r="H174" s="1032"/>
      <c r="I174" s="1029"/>
      <c r="J174" s="1029"/>
      <c r="K174" s="1009"/>
      <c r="L174" s="1107"/>
      <c r="M174" s="976">
        <f t="shared" ref="M174" si="308">N174/30</f>
        <v>3</v>
      </c>
      <c r="N174" s="978">
        <f t="shared" ref="N174" si="309">O174+T174</f>
        <v>90</v>
      </c>
      <c r="O174" s="978">
        <f t="shared" ref="O174" si="310">P174+Q174+R174+S174</f>
        <v>60</v>
      </c>
      <c r="P174" s="1370">
        <v>30</v>
      </c>
      <c r="Q174" s="1370"/>
      <c r="R174" s="1370">
        <v>30</v>
      </c>
      <c r="S174" s="1371"/>
      <c r="T174" s="983">
        <f t="shared" ref="T174" si="311">SUM(U175:AB175)</f>
        <v>30</v>
      </c>
      <c r="U174" s="356"/>
      <c r="V174" s="497"/>
      <c r="W174" s="358">
        <v>30</v>
      </c>
      <c r="X174" s="497">
        <v>30</v>
      </c>
      <c r="Y174" s="359"/>
      <c r="Z174" s="359"/>
      <c r="AA174" s="360"/>
      <c r="AB174" s="361"/>
      <c r="AC174" s="985">
        <f t="shared" ref="AC174" si="312">(U174+U175)/30</f>
        <v>0</v>
      </c>
      <c r="AD174" s="987">
        <f t="shared" ref="AD174" si="313">(V174+V175)/30</f>
        <v>0</v>
      </c>
      <c r="AE174" s="987">
        <f t="shared" ref="AE174" si="314">(W174+W175)/30</f>
        <v>1.5</v>
      </c>
      <c r="AF174" s="987">
        <f t="shared" ref="AF174" si="315">(X174+X175)/30</f>
        <v>1.5</v>
      </c>
      <c r="AG174" s="987">
        <f t="shared" ref="AG174" si="316">(Y174+Y175)/30</f>
        <v>0</v>
      </c>
      <c r="AH174" s="987">
        <f t="shared" ref="AH174" si="317">(Z174+Z175)/30</f>
        <v>0</v>
      </c>
      <c r="AI174" s="987">
        <f t="shared" ref="AI174" si="318">(AA174+AA175)/30</f>
        <v>0</v>
      </c>
      <c r="AJ174" s="989">
        <f t="shared" ref="AJ174" si="319">(AB174+AB175)/30</f>
        <v>0</v>
      </c>
      <c r="AK174" s="307" t="b">
        <f>P174+Q174+R174+S174=SUM(U174:AB174)</f>
        <v>1</v>
      </c>
    </row>
    <row r="175" spans="1:37" s="306" customFormat="1" ht="14.25" customHeight="1" x14ac:dyDescent="0.25">
      <c r="A175" s="1007"/>
      <c r="B175" s="999"/>
      <c r="C175" s="1024"/>
      <c r="D175" s="528"/>
      <c r="E175" s="1030"/>
      <c r="F175" s="1030"/>
      <c r="G175" s="1010"/>
      <c r="H175" s="1033"/>
      <c r="I175" s="1030"/>
      <c r="J175" s="1030"/>
      <c r="K175" s="1010"/>
      <c r="L175" s="1108"/>
      <c r="M175" s="976"/>
      <c r="N175" s="978"/>
      <c r="O175" s="978"/>
      <c r="P175" s="1370"/>
      <c r="Q175" s="1370"/>
      <c r="R175" s="1370"/>
      <c r="S175" s="1330"/>
      <c r="T175" s="983"/>
      <c r="U175" s="352"/>
      <c r="V175" s="497"/>
      <c r="W175" s="362">
        <v>15</v>
      </c>
      <c r="X175" s="363">
        <v>15</v>
      </c>
      <c r="Y175" s="364"/>
      <c r="Z175" s="364"/>
      <c r="AA175" s="365"/>
      <c r="AB175" s="366"/>
      <c r="AC175" s="985"/>
      <c r="AD175" s="987"/>
      <c r="AE175" s="987"/>
      <c r="AF175" s="987"/>
      <c r="AG175" s="987"/>
      <c r="AH175" s="987"/>
      <c r="AI175" s="987"/>
      <c r="AJ175" s="989"/>
    </row>
    <row r="176" spans="1:37" s="306" customFormat="1" ht="12.75" customHeight="1" x14ac:dyDescent="0.25">
      <c r="A176" s="1008"/>
      <c r="B176" s="1000"/>
      <c r="C176" s="1025"/>
      <c r="D176" s="529"/>
      <c r="E176" s="1031"/>
      <c r="F176" s="1031"/>
      <c r="G176" s="1011"/>
      <c r="H176" s="1034"/>
      <c r="I176" s="1031"/>
      <c r="J176" s="1031"/>
      <c r="K176" s="1011"/>
      <c r="L176" s="1109"/>
      <c r="M176" s="976"/>
      <c r="N176" s="978"/>
      <c r="O176" s="978"/>
      <c r="P176" s="1371"/>
      <c r="Q176" s="1371"/>
      <c r="R176" s="1371"/>
      <c r="S176" s="1330"/>
      <c r="T176" s="983"/>
      <c r="U176" s="355"/>
      <c r="V176" s="499"/>
      <c r="W176" s="499"/>
      <c r="X176" s="203" t="s">
        <v>308</v>
      </c>
      <c r="Y176" s="364"/>
      <c r="Z176" s="364"/>
      <c r="AA176" s="365"/>
      <c r="AB176" s="366"/>
      <c r="AC176" s="985"/>
      <c r="AD176" s="987"/>
      <c r="AE176" s="987"/>
      <c r="AF176" s="987"/>
      <c r="AG176" s="987"/>
      <c r="AH176" s="987"/>
      <c r="AI176" s="987"/>
      <c r="AJ176" s="989"/>
    </row>
    <row r="177" spans="1:37" s="306" customFormat="1" ht="15.75" customHeight="1" x14ac:dyDescent="0.25">
      <c r="A177" s="1007">
        <v>49</v>
      </c>
      <c r="B177" s="999"/>
      <c r="C177" s="1024" t="s">
        <v>369</v>
      </c>
      <c r="D177" s="528"/>
      <c r="E177" s="1030"/>
      <c r="F177" s="1030"/>
      <c r="G177" s="1010"/>
      <c r="H177" s="1033"/>
      <c r="I177" s="1030"/>
      <c r="J177" s="1030"/>
      <c r="K177" s="1010"/>
      <c r="L177" s="1108"/>
      <c r="M177" s="975">
        <f t="shared" ref="M177" si="320">N177/30</f>
        <v>3</v>
      </c>
      <c r="N177" s="977">
        <f t="shared" ref="N177" si="321">O177+T177</f>
        <v>90</v>
      </c>
      <c r="O177" s="977">
        <f t="shared" ref="O177" si="322">P177+Q177+R177+S177</f>
        <v>60</v>
      </c>
      <c r="P177" s="1137"/>
      <c r="Q177" s="1137"/>
      <c r="R177" s="1137">
        <v>60</v>
      </c>
      <c r="S177" s="1137"/>
      <c r="T177" s="1050">
        <f t="shared" ref="T177" si="323">SUM(U178:AB178)</f>
        <v>30</v>
      </c>
      <c r="U177" s="496"/>
      <c r="V177" s="496"/>
      <c r="W177" s="496">
        <v>30</v>
      </c>
      <c r="X177" s="496">
        <v>30</v>
      </c>
      <c r="Y177" s="212"/>
      <c r="Z177" s="212"/>
      <c r="AA177" s="510"/>
      <c r="AB177" s="510"/>
      <c r="AC177" s="984">
        <f t="shared" ref="AC177" si="324">(U177+U178)/30</f>
        <v>0</v>
      </c>
      <c r="AD177" s="986">
        <f t="shared" ref="AD177" si="325">(V177+V178)/30</f>
        <v>0</v>
      </c>
      <c r="AE177" s="986">
        <f t="shared" ref="AE177" si="326">(W177+W178)/30</f>
        <v>1.5</v>
      </c>
      <c r="AF177" s="986">
        <f t="shared" ref="AF177" si="327">(X177+X178)/30</f>
        <v>1.5</v>
      </c>
      <c r="AG177" s="986">
        <f t="shared" ref="AG177" si="328">(Y177+Y178)/30</f>
        <v>0</v>
      </c>
      <c r="AH177" s="986">
        <f t="shared" ref="AH177" si="329">(Z177+Z178)/30</f>
        <v>0</v>
      </c>
      <c r="AI177" s="986">
        <f t="shared" ref="AI177" si="330">(AA177+AA178)/30</f>
        <v>0</v>
      </c>
      <c r="AJ177" s="988">
        <f t="shared" ref="AJ177" si="331">(AB177+AB178)/30</f>
        <v>0</v>
      </c>
      <c r="AK177" s="307" t="b">
        <f>P177+Q177+R177+S177=SUM(U177:AB177)</f>
        <v>1</v>
      </c>
    </row>
    <row r="178" spans="1:37" s="306" customFormat="1" ht="13.5" customHeight="1" x14ac:dyDescent="0.25">
      <c r="A178" s="1007"/>
      <c r="B178" s="999"/>
      <c r="C178" s="1024"/>
      <c r="D178" s="528"/>
      <c r="E178" s="1030"/>
      <c r="F178" s="1030"/>
      <c r="G178" s="1010"/>
      <c r="H178" s="1033"/>
      <c r="I178" s="1030"/>
      <c r="J178" s="1030"/>
      <c r="K178" s="1010"/>
      <c r="L178" s="1108"/>
      <c r="M178" s="976"/>
      <c r="N178" s="978"/>
      <c r="O178" s="978"/>
      <c r="P178" s="1137"/>
      <c r="Q178" s="1137"/>
      <c r="R178" s="1137"/>
      <c r="S178" s="1137"/>
      <c r="T178" s="983"/>
      <c r="U178" s="494"/>
      <c r="V178" s="494"/>
      <c r="W178" s="494">
        <v>15</v>
      </c>
      <c r="X178" s="494">
        <v>15</v>
      </c>
      <c r="Y178" s="494"/>
      <c r="Z178" s="494"/>
      <c r="AA178" s="168"/>
      <c r="AB178" s="168"/>
      <c r="AC178" s="985"/>
      <c r="AD178" s="987"/>
      <c r="AE178" s="987"/>
      <c r="AF178" s="987"/>
      <c r="AG178" s="987"/>
      <c r="AH178" s="987"/>
      <c r="AI178" s="987"/>
      <c r="AJ178" s="989"/>
    </row>
    <row r="179" spans="1:37" s="306" customFormat="1" ht="12.75" customHeight="1" x14ac:dyDescent="0.25">
      <c r="A179" s="1008"/>
      <c r="B179" s="1000"/>
      <c r="C179" s="1025"/>
      <c r="D179" s="528"/>
      <c r="E179" s="1031"/>
      <c r="F179" s="1031"/>
      <c r="G179" s="1011"/>
      <c r="H179" s="1034"/>
      <c r="I179" s="1031"/>
      <c r="J179" s="1031"/>
      <c r="K179" s="1011"/>
      <c r="L179" s="1109"/>
      <c r="M179" s="976"/>
      <c r="N179" s="978"/>
      <c r="O179" s="978"/>
      <c r="P179" s="1137"/>
      <c r="Q179" s="1137"/>
      <c r="R179" s="1137"/>
      <c r="S179" s="1137"/>
      <c r="T179" s="983"/>
      <c r="U179" s="494"/>
      <c r="V179" s="494"/>
      <c r="W179" s="167"/>
      <c r="X179" s="166" t="s">
        <v>308</v>
      </c>
      <c r="Y179" s="494"/>
      <c r="Z179" s="494"/>
      <c r="AA179" s="168"/>
      <c r="AB179" s="168"/>
      <c r="AC179" s="985"/>
      <c r="AD179" s="987"/>
      <c r="AE179" s="987"/>
      <c r="AF179" s="987"/>
      <c r="AG179" s="987"/>
      <c r="AH179" s="987"/>
      <c r="AI179" s="987"/>
      <c r="AJ179" s="989"/>
    </row>
    <row r="180" spans="1:37" s="306" customFormat="1" ht="14.25" customHeight="1" x14ac:dyDescent="0.25">
      <c r="A180" s="1007">
        <v>50</v>
      </c>
      <c r="B180" s="999"/>
      <c r="C180" s="1024" t="s">
        <v>370</v>
      </c>
      <c r="D180" s="1026"/>
      <c r="E180" s="1029"/>
      <c r="F180" s="1029"/>
      <c r="G180" s="1009"/>
      <c r="H180" s="1032"/>
      <c r="I180" s="1029"/>
      <c r="J180" s="1029"/>
      <c r="K180" s="1009"/>
      <c r="L180" s="1107"/>
      <c r="M180" s="976">
        <f t="shared" ref="M180" si="332">N180/30</f>
        <v>6</v>
      </c>
      <c r="N180" s="978">
        <f t="shared" ref="N180" si="333">O180+T180</f>
        <v>180</v>
      </c>
      <c r="O180" s="978">
        <f t="shared" ref="O180" si="334">P180+Q180+R180+S180</f>
        <v>120</v>
      </c>
      <c r="P180" s="1136">
        <v>6</v>
      </c>
      <c r="Q180" s="1136">
        <v>20</v>
      </c>
      <c r="R180" s="1136">
        <v>90</v>
      </c>
      <c r="S180" s="982">
        <v>4</v>
      </c>
      <c r="T180" s="983">
        <f t="shared" ref="T180" si="335">SUM(U181:AB181)</f>
        <v>60</v>
      </c>
      <c r="U180" s="368"/>
      <c r="V180" s="494"/>
      <c r="W180" s="494">
        <v>50</v>
      </c>
      <c r="X180" s="494">
        <v>70</v>
      </c>
      <c r="Y180" s="494"/>
      <c r="Z180" s="494"/>
      <c r="AA180" s="171"/>
      <c r="AB180" s="171"/>
      <c r="AC180" s="985">
        <f t="shared" ref="AC180" si="336">(U180+U181)/30</f>
        <v>0</v>
      </c>
      <c r="AD180" s="987">
        <f t="shared" ref="AD180" si="337">(V180+V181)/30</f>
        <v>0</v>
      </c>
      <c r="AE180" s="987">
        <f t="shared" ref="AE180" si="338">(W180+W181)/30</f>
        <v>2.5</v>
      </c>
      <c r="AF180" s="987">
        <f t="shared" ref="AF180" si="339">(X180+X181)/30</f>
        <v>3.5</v>
      </c>
      <c r="AG180" s="987">
        <f t="shared" ref="AG180" si="340">(Y180+Y181)/30</f>
        <v>0</v>
      </c>
      <c r="AH180" s="987">
        <f t="shared" ref="AH180" si="341">(Z180+Z181)/30</f>
        <v>0</v>
      </c>
      <c r="AI180" s="987">
        <f t="shared" ref="AI180" si="342">(AA180+AA181)/30</f>
        <v>0</v>
      </c>
      <c r="AJ180" s="989">
        <f t="shared" ref="AJ180" si="343">(AB180+AB181)/30</f>
        <v>0</v>
      </c>
      <c r="AK180" s="307" t="b">
        <f>P180+Q180+R180+S180=SUM(U180:AB180)</f>
        <v>1</v>
      </c>
    </row>
    <row r="181" spans="1:37" s="306" customFormat="1" ht="14.25" customHeight="1" x14ac:dyDescent="0.25">
      <c r="A181" s="1007"/>
      <c r="B181" s="999"/>
      <c r="C181" s="1024"/>
      <c r="D181" s="1027"/>
      <c r="E181" s="1030"/>
      <c r="F181" s="1030"/>
      <c r="G181" s="1010"/>
      <c r="H181" s="1033"/>
      <c r="I181" s="1030"/>
      <c r="J181" s="1030"/>
      <c r="K181" s="1010"/>
      <c r="L181" s="1108"/>
      <c r="M181" s="976"/>
      <c r="N181" s="978"/>
      <c r="O181" s="978"/>
      <c r="P181" s="1137"/>
      <c r="Q181" s="1137"/>
      <c r="R181" s="1137"/>
      <c r="S181" s="982"/>
      <c r="T181" s="983"/>
      <c r="U181" s="163"/>
      <c r="V181" s="494"/>
      <c r="W181" s="494">
        <v>25</v>
      </c>
      <c r="X181" s="494">
        <v>35</v>
      </c>
      <c r="Y181" s="494"/>
      <c r="Z181" s="494"/>
      <c r="AA181" s="168"/>
      <c r="AB181" s="168"/>
      <c r="AC181" s="985"/>
      <c r="AD181" s="987"/>
      <c r="AE181" s="987"/>
      <c r="AF181" s="987"/>
      <c r="AG181" s="987"/>
      <c r="AH181" s="987"/>
      <c r="AI181" s="987"/>
      <c r="AJ181" s="989"/>
    </row>
    <row r="182" spans="1:37" s="306" customFormat="1" ht="13.5" customHeight="1" x14ac:dyDescent="0.25">
      <c r="A182" s="1008"/>
      <c r="B182" s="1000"/>
      <c r="C182" s="1025"/>
      <c r="D182" s="1028"/>
      <c r="E182" s="1031"/>
      <c r="F182" s="1031"/>
      <c r="G182" s="1011"/>
      <c r="H182" s="1034"/>
      <c r="I182" s="1031"/>
      <c r="J182" s="1031"/>
      <c r="K182" s="1011"/>
      <c r="L182" s="1109"/>
      <c r="M182" s="976"/>
      <c r="N182" s="978"/>
      <c r="O182" s="978"/>
      <c r="P182" s="1017"/>
      <c r="Q182" s="1017"/>
      <c r="R182" s="1017"/>
      <c r="S182" s="982"/>
      <c r="T182" s="983"/>
      <c r="U182" s="163"/>
      <c r="V182" s="494"/>
      <c r="W182" s="166"/>
      <c r="X182" s="166" t="s">
        <v>308</v>
      </c>
      <c r="Y182" s="166"/>
      <c r="Z182" s="167"/>
      <c r="AA182" s="168"/>
      <c r="AB182" s="168"/>
      <c r="AC182" s="985"/>
      <c r="AD182" s="987"/>
      <c r="AE182" s="987"/>
      <c r="AF182" s="987"/>
      <c r="AG182" s="987"/>
      <c r="AH182" s="987"/>
      <c r="AI182" s="987"/>
      <c r="AJ182" s="989"/>
    </row>
    <row r="183" spans="1:37" s="306" customFormat="1" ht="12.75" customHeight="1" x14ac:dyDescent="0.25">
      <c r="A183" s="1007">
        <v>51</v>
      </c>
      <c r="B183" s="999"/>
      <c r="C183" s="1024" t="s">
        <v>371</v>
      </c>
      <c r="D183" s="1026"/>
      <c r="E183" s="1029"/>
      <c r="F183" s="1029"/>
      <c r="G183" s="1009"/>
      <c r="H183" s="1032"/>
      <c r="I183" s="1029"/>
      <c r="J183" s="1029"/>
      <c r="K183" s="1009"/>
      <c r="L183" s="1107"/>
      <c r="M183" s="976">
        <f t="shared" ref="M183" si="344">N183/30</f>
        <v>9</v>
      </c>
      <c r="N183" s="978">
        <f t="shared" ref="N183" si="345">O183+T183</f>
        <v>270</v>
      </c>
      <c r="O183" s="978">
        <f t="shared" ref="O183" si="346">P183+Q183+R183+S183</f>
        <v>180</v>
      </c>
      <c r="P183" s="1366"/>
      <c r="Q183" s="1366"/>
      <c r="R183" s="1366">
        <v>180</v>
      </c>
      <c r="S183" s="1366"/>
      <c r="T183" s="983">
        <f t="shared" ref="T183" si="347">SUM(U184:AB184)</f>
        <v>90</v>
      </c>
      <c r="U183" s="191"/>
      <c r="V183" s="191"/>
      <c r="W183" s="369">
        <v>74</v>
      </c>
      <c r="X183" s="262">
        <v>92</v>
      </c>
      <c r="Y183" s="498">
        <v>14</v>
      </c>
      <c r="Z183" s="170"/>
      <c r="AA183" s="171"/>
      <c r="AB183" s="171"/>
      <c r="AC183" s="985">
        <f t="shared" ref="AC183" si="348">(U183+U184)/30</f>
        <v>0</v>
      </c>
      <c r="AD183" s="987">
        <f t="shared" ref="AD183" si="349">(V183+V184)/30</f>
        <v>0</v>
      </c>
      <c r="AE183" s="987">
        <f t="shared" ref="AE183" si="350">(W183+W184)/30</f>
        <v>3.9333333333333331</v>
      </c>
      <c r="AF183" s="987">
        <f t="shared" ref="AF183" si="351">(X183+X184)/30</f>
        <v>4.5333333333333332</v>
      </c>
      <c r="AG183" s="987">
        <f t="shared" ref="AG183" si="352">(Y183+Y184)/30</f>
        <v>0.53333333333333333</v>
      </c>
      <c r="AH183" s="987">
        <f t="shared" ref="AH183" si="353">(Z183+Z184)/30</f>
        <v>0</v>
      </c>
      <c r="AI183" s="987">
        <f t="shared" ref="AI183" si="354">(AA183+AA184)/30</f>
        <v>0</v>
      </c>
      <c r="AJ183" s="989">
        <f t="shared" ref="AJ183" si="355">(AB183+AB184)/30</f>
        <v>0</v>
      </c>
      <c r="AK183" s="307" t="b">
        <f>P183+Q183+R183+S183=SUM(U183:AB183)</f>
        <v>1</v>
      </c>
    </row>
    <row r="184" spans="1:37" s="306" customFormat="1" ht="14.25" customHeight="1" x14ac:dyDescent="0.25">
      <c r="A184" s="1007"/>
      <c r="B184" s="999"/>
      <c r="C184" s="1024"/>
      <c r="D184" s="1027"/>
      <c r="E184" s="1030"/>
      <c r="F184" s="1030"/>
      <c r="G184" s="1010"/>
      <c r="H184" s="1033"/>
      <c r="I184" s="1030"/>
      <c r="J184" s="1030"/>
      <c r="K184" s="1010"/>
      <c r="L184" s="1108"/>
      <c r="M184" s="976"/>
      <c r="N184" s="978"/>
      <c r="O184" s="978"/>
      <c r="P184" s="1367"/>
      <c r="Q184" s="1367"/>
      <c r="R184" s="1367"/>
      <c r="S184" s="1367"/>
      <c r="T184" s="983"/>
      <c r="U184" s="191"/>
      <c r="V184" s="191"/>
      <c r="W184" s="369">
        <v>44</v>
      </c>
      <c r="X184" s="262">
        <v>44</v>
      </c>
      <c r="Y184" s="498">
        <v>2</v>
      </c>
      <c r="Z184" s="494"/>
      <c r="AA184" s="168"/>
      <c r="AB184" s="168"/>
      <c r="AC184" s="985"/>
      <c r="AD184" s="987"/>
      <c r="AE184" s="987"/>
      <c r="AF184" s="987"/>
      <c r="AG184" s="987"/>
      <c r="AH184" s="987"/>
      <c r="AI184" s="987"/>
      <c r="AJ184" s="989"/>
    </row>
    <row r="185" spans="1:37" s="306" customFormat="1" ht="15.75" customHeight="1" x14ac:dyDescent="0.25">
      <c r="A185" s="1008"/>
      <c r="B185" s="1000"/>
      <c r="C185" s="1025"/>
      <c r="D185" s="1028"/>
      <c r="E185" s="1031"/>
      <c r="F185" s="1031"/>
      <c r="G185" s="1011"/>
      <c r="H185" s="1034"/>
      <c r="I185" s="1031"/>
      <c r="J185" s="1031"/>
      <c r="K185" s="1011"/>
      <c r="L185" s="1109"/>
      <c r="M185" s="976"/>
      <c r="N185" s="978"/>
      <c r="O185" s="978"/>
      <c r="P185" s="1368"/>
      <c r="Q185" s="1368"/>
      <c r="R185" s="1368"/>
      <c r="S185" s="1368"/>
      <c r="T185" s="983"/>
      <c r="U185" s="191"/>
      <c r="V185" s="191"/>
      <c r="W185" s="369"/>
      <c r="X185" s="370"/>
      <c r="Y185" s="166" t="s">
        <v>308</v>
      </c>
      <c r="Z185" s="494"/>
      <c r="AA185" s="168"/>
      <c r="AB185" s="168"/>
      <c r="AC185" s="985"/>
      <c r="AD185" s="987"/>
      <c r="AE185" s="987"/>
      <c r="AF185" s="987"/>
      <c r="AG185" s="987"/>
      <c r="AH185" s="987"/>
      <c r="AI185" s="987"/>
      <c r="AJ185" s="989"/>
    </row>
    <row r="186" spans="1:37" s="306" customFormat="1" ht="13.5" customHeight="1" x14ac:dyDescent="0.25">
      <c r="A186" s="1007">
        <v>52</v>
      </c>
      <c r="B186" s="999"/>
      <c r="C186" s="1024" t="s">
        <v>372</v>
      </c>
      <c r="D186" s="1026"/>
      <c r="E186" s="1029"/>
      <c r="F186" s="1029"/>
      <c r="G186" s="1009"/>
      <c r="H186" s="1032"/>
      <c r="I186" s="1029"/>
      <c r="J186" s="1029"/>
      <c r="K186" s="1009"/>
      <c r="L186" s="1107"/>
      <c r="M186" s="976">
        <f t="shared" ref="M186" si="356">N186/30</f>
        <v>3</v>
      </c>
      <c r="N186" s="978">
        <f t="shared" ref="N186" si="357">O186+T186</f>
        <v>90</v>
      </c>
      <c r="O186" s="978">
        <f t="shared" ref="O186" si="358">P186+Q186+R186+S186</f>
        <v>90</v>
      </c>
      <c r="P186" s="1136"/>
      <c r="Q186" s="1136"/>
      <c r="R186" s="1136">
        <v>90</v>
      </c>
      <c r="S186" s="1136"/>
      <c r="T186" s="983">
        <f t="shared" ref="T186" si="359">SUM(U187:AB187)</f>
        <v>0</v>
      </c>
      <c r="U186" s="191"/>
      <c r="V186" s="494"/>
      <c r="W186" s="370"/>
      <c r="X186" s="494">
        <v>90</v>
      </c>
      <c r="Y186" s="498"/>
      <c r="Z186" s="494"/>
      <c r="AA186" s="168"/>
      <c r="AB186" s="168"/>
      <c r="AC186" s="985">
        <f t="shared" ref="AC186" si="360">(U186+U187)/30</f>
        <v>0</v>
      </c>
      <c r="AD186" s="987">
        <f t="shared" ref="AD186" si="361">(V186+V187)/30</f>
        <v>0</v>
      </c>
      <c r="AE186" s="987">
        <f t="shared" ref="AE186" si="362">(W186+W187)/30</f>
        <v>0</v>
      </c>
      <c r="AF186" s="987">
        <f t="shared" ref="AF186" si="363">(X186+X187)/30</f>
        <v>3</v>
      </c>
      <c r="AG186" s="987">
        <f t="shared" ref="AG186" si="364">(Y186+Y187)/30</f>
        <v>0</v>
      </c>
      <c r="AH186" s="987">
        <f t="shared" ref="AH186" si="365">(Z186+Z187)/30</f>
        <v>0</v>
      </c>
      <c r="AI186" s="987">
        <f t="shared" ref="AI186" si="366">(AA186+AA187)/30</f>
        <v>0</v>
      </c>
      <c r="AJ186" s="989">
        <f t="shared" ref="AJ186" si="367">(AB186+AB187)/30</f>
        <v>0</v>
      </c>
      <c r="AK186" s="307" t="b">
        <f>P186+Q186+R186+S186=SUM(U186:AB186)</f>
        <v>1</v>
      </c>
    </row>
    <row r="187" spans="1:37" s="306" customFormat="1" ht="13.5" customHeight="1" x14ac:dyDescent="0.25">
      <c r="A187" s="1007"/>
      <c r="B187" s="999"/>
      <c r="C187" s="1024"/>
      <c r="D187" s="1027"/>
      <c r="E187" s="1030"/>
      <c r="F187" s="1030"/>
      <c r="G187" s="1010"/>
      <c r="H187" s="1033"/>
      <c r="I187" s="1030"/>
      <c r="J187" s="1030"/>
      <c r="K187" s="1010"/>
      <c r="L187" s="1108"/>
      <c r="M187" s="976"/>
      <c r="N187" s="978"/>
      <c r="O187" s="978"/>
      <c r="P187" s="1137"/>
      <c r="Q187" s="1137"/>
      <c r="R187" s="1137"/>
      <c r="S187" s="1137"/>
      <c r="T187" s="983"/>
      <c r="U187" s="191"/>
      <c r="V187" s="370"/>
      <c r="W187" s="370"/>
      <c r="X187" s="370"/>
      <c r="Y187" s="498"/>
      <c r="Z187" s="494"/>
      <c r="AA187" s="168"/>
      <c r="AB187" s="168"/>
      <c r="AC187" s="985"/>
      <c r="AD187" s="987"/>
      <c r="AE187" s="987"/>
      <c r="AF187" s="987"/>
      <c r="AG187" s="987"/>
      <c r="AH187" s="987"/>
      <c r="AI187" s="987"/>
      <c r="AJ187" s="989"/>
    </row>
    <row r="188" spans="1:37" s="306" customFormat="1" ht="15.75" customHeight="1" x14ac:dyDescent="0.25">
      <c r="A188" s="1008"/>
      <c r="B188" s="1000"/>
      <c r="C188" s="1025"/>
      <c r="D188" s="1028"/>
      <c r="E188" s="1031"/>
      <c r="F188" s="1031"/>
      <c r="G188" s="1011"/>
      <c r="H188" s="1034"/>
      <c r="I188" s="1031"/>
      <c r="J188" s="1031"/>
      <c r="K188" s="1011"/>
      <c r="L188" s="1109"/>
      <c r="M188" s="976"/>
      <c r="N188" s="978"/>
      <c r="O188" s="978"/>
      <c r="P188" s="1017"/>
      <c r="Q188" s="1017"/>
      <c r="R188" s="1017"/>
      <c r="S188" s="1017"/>
      <c r="T188" s="983"/>
      <c r="U188" s="191"/>
      <c r="V188" s="370"/>
      <c r="W188" s="370"/>
      <c r="X188" s="203" t="s">
        <v>308</v>
      </c>
      <c r="Y188" s="167"/>
      <c r="Z188" s="494"/>
      <c r="AA188" s="168"/>
      <c r="AB188" s="168"/>
      <c r="AC188" s="985"/>
      <c r="AD188" s="987"/>
      <c r="AE188" s="987"/>
      <c r="AF188" s="987"/>
      <c r="AG188" s="987"/>
      <c r="AH188" s="987"/>
      <c r="AI188" s="987"/>
      <c r="AJ188" s="989"/>
    </row>
    <row r="189" spans="1:37" s="306" customFormat="1" ht="16.5" customHeight="1" x14ac:dyDescent="0.25">
      <c r="A189" s="1007">
        <v>53</v>
      </c>
      <c r="B189" s="999"/>
      <c r="C189" s="1024" t="s">
        <v>373</v>
      </c>
      <c r="D189" s="1026"/>
      <c r="E189" s="1029"/>
      <c r="F189" s="1029"/>
      <c r="G189" s="1009"/>
      <c r="H189" s="1032"/>
      <c r="I189" s="1029"/>
      <c r="J189" s="1029"/>
      <c r="K189" s="1009"/>
      <c r="L189" s="1107"/>
      <c r="M189" s="976">
        <f t="shared" ref="M189" si="368">N189/30</f>
        <v>3</v>
      </c>
      <c r="N189" s="978">
        <f t="shared" ref="N189" si="369">O189+T189</f>
        <v>90</v>
      </c>
      <c r="O189" s="978">
        <f t="shared" ref="O189" si="370">P189+Q189+R189+S189</f>
        <v>60</v>
      </c>
      <c r="P189" s="1369">
        <v>28</v>
      </c>
      <c r="Q189" s="1369">
        <v>2</v>
      </c>
      <c r="R189" s="1369">
        <v>28</v>
      </c>
      <c r="S189" s="1369">
        <v>2</v>
      </c>
      <c r="T189" s="983">
        <f t="shared" ref="T189" si="371">SUM(U190:AB190)</f>
        <v>30</v>
      </c>
      <c r="U189" s="163"/>
      <c r="V189" s="362">
        <v>30</v>
      </c>
      <c r="W189" s="499">
        <v>30</v>
      </c>
      <c r="X189" s="371"/>
      <c r="Y189" s="497"/>
      <c r="Z189" s="497"/>
      <c r="AA189" s="372"/>
      <c r="AB189" s="372"/>
      <c r="AC189" s="985">
        <f t="shared" ref="AC189" si="372">(U189+U190)/30</f>
        <v>0</v>
      </c>
      <c r="AD189" s="987">
        <f t="shared" ref="AD189" si="373">(V189+V190)/30</f>
        <v>1.5</v>
      </c>
      <c r="AE189" s="987">
        <f t="shared" ref="AE189" si="374">(W189+W190)/30</f>
        <v>1.5</v>
      </c>
      <c r="AF189" s="987">
        <f t="shared" ref="AF189" si="375">(X189+X190)/30</f>
        <v>0</v>
      </c>
      <c r="AG189" s="987">
        <f t="shared" ref="AG189" si="376">(Y189+Y190)/30</f>
        <v>0</v>
      </c>
      <c r="AH189" s="987">
        <f t="shared" ref="AH189" si="377">(Z189+Z190)/30</f>
        <v>0</v>
      </c>
      <c r="AI189" s="987">
        <f t="shared" ref="AI189" si="378">(AA189+AA190)/30</f>
        <v>0</v>
      </c>
      <c r="AJ189" s="989">
        <f t="shared" ref="AJ189" si="379">(AB189+AB190)/30</f>
        <v>0</v>
      </c>
      <c r="AK189" s="307" t="b">
        <f>P189+Q189+R189+S189=SUM(U189:AB189)</f>
        <v>1</v>
      </c>
    </row>
    <row r="190" spans="1:37" s="306" customFormat="1" ht="12.75" customHeight="1" x14ac:dyDescent="0.25">
      <c r="A190" s="1007"/>
      <c r="B190" s="999"/>
      <c r="C190" s="1024"/>
      <c r="D190" s="1027"/>
      <c r="E190" s="1030"/>
      <c r="F190" s="1030"/>
      <c r="G190" s="1010"/>
      <c r="H190" s="1033"/>
      <c r="I190" s="1030"/>
      <c r="J190" s="1030"/>
      <c r="K190" s="1010"/>
      <c r="L190" s="1108"/>
      <c r="M190" s="976"/>
      <c r="N190" s="978"/>
      <c r="O190" s="978"/>
      <c r="P190" s="1370"/>
      <c r="Q190" s="1370"/>
      <c r="R190" s="1370"/>
      <c r="S190" s="1370"/>
      <c r="T190" s="983"/>
      <c r="U190" s="163"/>
      <c r="V190" s="362">
        <v>15</v>
      </c>
      <c r="W190" s="499">
        <v>15</v>
      </c>
      <c r="X190" s="371"/>
      <c r="Y190" s="497"/>
      <c r="Z190" s="497"/>
      <c r="AA190" s="372"/>
      <c r="AB190" s="372"/>
      <c r="AC190" s="985"/>
      <c r="AD190" s="987"/>
      <c r="AE190" s="987"/>
      <c r="AF190" s="987"/>
      <c r="AG190" s="987"/>
      <c r="AH190" s="987"/>
      <c r="AI190" s="987"/>
      <c r="AJ190" s="989"/>
    </row>
    <row r="191" spans="1:37" s="306" customFormat="1" ht="13.5" customHeight="1" x14ac:dyDescent="0.25">
      <c r="A191" s="1008"/>
      <c r="B191" s="1000"/>
      <c r="C191" s="1025"/>
      <c r="D191" s="1028"/>
      <c r="E191" s="1031"/>
      <c r="F191" s="1031"/>
      <c r="G191" s="1011"/>
      <c r="H191" s="1034"/>
      <c r="I191" s="1031"/>
      <c r="J191" s="1031"/>
      <c r="K191" s="1011"/>
      <c r="L191" s="1109"/>
      <c r="M191" s="976"/>
      <c r="N191" s="978"/>
      <c r="O191" s="978"/>
      <c r="P191" s="1371"/>
      <c r="Q191" s="1371"/>
      <c r="R191" s="1371"/>
      <c r="S191" s="1371"/>
      <c r="T191" s="983"/>
      <c r="U191" s="163"/>
      <c r="V191" s="373"/>
      <c r="W191" s="203" t="s">
        <v>308</v>
      </c>
      <c r="X191" s="371"/>
      <c r="Y191" s="203"/>
      <c r="Z191" s="373"/>
      <c r="AA191" s="372"/>
      <c r="AB191" s="372"/>
      <c r="AC191" s="985"/>
      <c r="AD191" s="987"/>
      <c r="AE191" s="987"/>
      <c r="AF191" s="987"/>
      <c r="AG191" s="987"/>
      <c r="AH191" s="987"/>
      <c r="AI191" s="987"/>
      <c r="AJ191" s="989"/>
    </row>
    <row r="192" spans="1:37" s="306" customFormat="1" ht="10.5" customHeight="1" x14ac:dyDescent="0.25">
      <c r="A192" s="1007">
        <v>54</v>
      </c>
      <c r="B192" s="999"/>
      <c r="C192" s="1024" t="s">
        <v>374</v>
      </c>
      <c r="D192" s="1026"/>
      <c r="E192" s="1029"/>
      <c r="F192" s="1029"/>
      <c r="G192" s="1009"/>
      <c r="H192" s="1032"/>
      <c r="I192" s="1029"/>
      <c r="J192" s="1029"/>
      <c r="K192" s="1009"/>
      <c r="L192" s="1107"/>
      <c r="M192" s="976">
        <f t="shared" ref="M192" si="380">N192/30</f>
        <v>6.5</v>
      </c>
      <c r="N192" s="978">
        <f t="shared" ref="N192" si="381">O192+T192</f>
        <v>195</v>
      </c>
      <c r="O192" s="978">
        <f t="shared" ref="O192" si="382">P192+Q192+R192+S192</f>
        <v>150</v>
      </c>
      <c r="P192" s="1197">
        <v>8</v>
      </c>
      <c r="Q192" s="1197">
        <v>76</v>
      </c>
      <c r="R192" s="1197">
        <v>62</v>
      </c>
      <c r="S192" s="1365">
        <v>4</v>
      </c>
      <c r="T192" s="983">
        <f t="shared" ref="T192" si="383">SUM(U193:AB193)</f>
        <v>45</v>
      </c>
      <c r="U192" s="202"/>
      <c r="V192" s="501"/>
      <c r="W192" s="501"/>
      <c r="X192" s="501"/>
      <c r="Y192" s="501">
        <v>84</v>
      </c>
      <c r="Z192" s="501">
        <v>66</v>
      </c>
      <c r="AA192" s="501"/>
      <c r="AB192" s="339"/>
      <c r="AC192" s="985">
        <f t="shared" ref="AC192" si="384">(U192+U193)/30</f>
        <v>0</v>
      </c>
      <c r="AD192" s="987">
        <f t="shared" ref="AD192" si="385">(V192+V193)/30</f>
        <v>0</v>
      </c>
      <c r="AE192" s="987">
        <f t="shared" ref="AE192" si="386">(W192+W193)/30</f>
        <v>0</v>
      </c>
      <c r="AF192" s="987">
        <f t="shared" ref="AF192" si="387">(X192+X193)/30</f>
        <v>0</v>
      </c>
      <c r="AG192" s="987">
        <f t="shared" ref="AG192" si="388">(Y192+Y193)/30</f>
        <v>4.3</v>
      </c>
      <c r="AH192" s="987">
        <f t="shared" ref="AH192" si="389">(Z192+Z193)/30</f>
        <v>2.2000000000000002</v>
      </c>
      <c r="AI192" s="987">
        <f t="shared" ref="AI192" si="390">(AA192+AA193)/30</f>
        <v>0</v>
      </c>
      <c r="AJ192" s="989">
        <f t="shared" ref="AJ192" si="391">(AB192+AB193)/30</f>
        <v>0</v>
      </c>
      <c r="AK192" s="307" t="b">
        <f>P192+Q192+R192+S192=SUM(U192:AB192)</f>
        <v>1</v>
      </c>
    </row>
    <row r="193" spans="1:37" s="306" customFormat="1" ht="10.5" customHeight="1" x14ac:dyDescent="0.25">
      <c r="A193" s="1007"/>
      <c r="B193" s="999"/>
      <c r="C193" s="1024"/>
      <c r="D193" s="1027"/>
      <c r="E193" s="1030"/>
      <c r="F193" s="1030"/>
      <c r="G193" s="1010"/>
      <c r="H193" s="1033"/>
      <c r="I193" s="1030"/>
      <c r="J193" s="1030"/>
      <c r="K193" s="1010"/>
      <c r="L193" s="1108"/>
      <c r="M193" s="976"/>
      <c r="N193" s="978"/>
      <c r="O193" s="978"/>
      <c r="P193" s="1198"/>
      <c r="Q193" s="1198"/>
      <c r="R193" s="1198"/>
      <c r="S193" s="1365"/>
      <c r="T193" s="983"/>
      <c r="U193" s="202"/>
      <c r="V193" s="501"/>
      <c r="W193" s="501"/>
      <c r="X193" s="501"/>
      <c r="Y193" s="501">
        <v>45</v>
      </c>
      <c r="Z193" s="501"/>
      <c r="AA193" s="501"/>
      <c r="AB193" s="339"/>
      <c r="AC193" s="985"/>
      <c r="AD193" s="987"/>
      <c r="AE193" s="987"/>
      <c r="AF193" s="987"/>
      <c r="AG193" s="987"/>
      <c r="AH193" s="987"/>
      <c r="AI193" s="987"/>
      <c r="AJ193" s="989"/>
    </row>
    <row r="194" spans="1:37" s="306" customFormat="1" ht="10.5" customHeight="1" x14ac:dyDescent="0.25">
      <c r="A194" s="1008"/>
      <c r="B194" s="1000"/>
      <c r="C194" s="1025"/>
      <c r="D194" s="1028"/>
      <c r="E194" s="1031"/>
      <c r="F194" s="1031"/>
      <c r="G194" s="1011"/>
      <c r="H194" s="1034"/>
      <c r="I194" s="1031"/>
      <c r="J194" s="1031"/>
      <c r="K194" s="1011"/>
      <c r="L194" s="1109"/>
      <c r="M194" s="976"/>
      <c r="N194" s="978"/>
      <c r="O194" s="978"/>
      <c r="P194" s="1199"/>
      <c r="Q194" s="1199"/>
      <c r="R194" s="1199"/>
      <c r="S194" s="1365"/>
      <c r="T194" s="983"/>
      <c r="U194" s="388"/>
      <c r="V194" s="203"/>
      <c r="W194" s="203"/>
      <c r="X194" s="373"/>
      <c r="Y194" s="203"/>
      <c r="Z194" s="373" t="s">
        <v>107</v>
      </c>
      <c r="AA194" s="389"/>
      <c r="AB194" s="390"/>
      <c r="AC194" s="985"/>
      <c r="AD194" s="987"/>
      <c r="AE194" s="987"/>
      <c r="AF194" s="987"/>
      <c r="AG194" s="987"/>
      <c r="AH194" s="987"/>
      <c r="AI194" s="987"/>
      <c r="AJ194" s="989"/>
    </row>
    <row r="195" spans="1:37" s="306" customFormat="1" ht="10.5" customHeight="1" x14ac:dyDescent="0.25">
      <c r="A195" s="1007">
        <v>55</v>
      </c>
      <c r="B195" s="999"/>
      <c r="C195" s="1024" t="s">
        <v>375</v>
      </c>
      <c r="D195" s="1026"/>
      <c r="E195" s="1029"/>
      <c r="F195" s="1029"/>
      <c r="G195" s="1009"/>
      <c r="H195" s="1032"/>
      <c r="I195" s="1029"/>
      <c r="J195" s="1029"/>
      <c r="K195" s="1009"/>
      <c r="L195" s="1107"/>
      <c r="M195" s="976">
        <f t="shared" ref="M195" si="392">N195/30</f>
        <v>9</v>
      </c>
      <c r="N195" s="978">
        <f t="shared" ref="N195" si="393">O195+T195</f>
        <v>270</v>
      </c>
      <c r="O195" s="978">
        <f t="shared" ref="O195" si="394">P195+Q195+R195+S195</f>
        <v>180</v>
      </c>
      <c r="P195" s="979">
        <v>8</v>
      </c>
      <c r="Q195" s="979">
        <v>148</v>
      </c>
      <c r="R195" s="979">
        <v>20</v>
      </c>
      <c r="S195" s="982">
        <v>4</v>
      </c>
      <c r="T195" s="983">
        <f t="shared" ref="T195" si="395">SUM(U196:AB196)</f>
        <v>90</v>
      </c>
      <c r="U195" s="291"/>
      <c r="V195" s="498"/>
      <c r="W195" s="498"/>
      <c r="X195" s="498"/>
      <c r="Y195" s="498">
        <v>44</v>
      </c>
      <c r="Z195" s="498">
        <v>60</v>
      </c>
      <c r="AA195" s="197">
        <v>48</v>
      </c>
      <c r="AB195" s="251">
        <v>28</v>
      </c>
      <c r="AC195" s="985">
        <f t="shared" ref="AC195" si="396">(U195+U196)/30</f>
        <v>0</v>
      </c>
      <c r="AD195" s="987">
        <f t="shared" ref="AD195" si="397">(V195+V196)/30</f>
        <v>0</v>
      </c>
      <c r="AE195" s="987">
        <f t="shared" ref="AE195" si="398">(W195+W196)/30</f>
        <v>0</v>
      </c>
      <c r="AF195" s="987">
        <f t="shared" ref="AF195" si="399">(X195+X196)/30</f>
        <v>0</v>
      </c>
      <c r="AG195" s="987">
        <f t="shared" ref="AG195" si="400">(Y195+Y196)/30</f>
        <v>2.6666666666666665</v>
      </c>
      <c r="AH195" s="987">
        <f t="shared" ref="AH195" si="401">(Z195+Z196)/30</f>
        <v>2.4</v>
      </c>
      <c r="AI195" s="987">
        <f t="shared" ref="AI195" si="402">(AA195+AA196)/30</f>
        <v>2.4</v>
      </c>
      <c r="AJ195" s="989">
        <f t="shared" ref="AJ195" si="403">(AB195+AB196)/30</f>
        <v>1.5333333333333334</v>
      </c>
      <c r="AK195" s="307" t="b">
        <f>P195+Q195+R195+S195=SUM(U195:AB195)</f>
        <v>1</v>
      </c>
    </row>
    <row r="196" spans="1:37" s="306" customFormat="1" ht="10.5" customHeight="1" x14ac:dyDescent="0.25">
      <c r="A196" s="1007"/>
      <c r="B196" s="999"/>
      <c r="C196" s="1024"/>
      <c r="D196" s="1027"/>
      <c r="E196" s="1030"/>
      <c r="F196" s="1030"/>
      <c r="G196" s="1010"/>
      <c r="H196" s="1033"/>
      <c r="I196" s="1030"/>
      <c r="J196" s="1030"/>
      <c r="K196" s="1010"/>
      <c r="L196" s="1108"/>
      <c r="M196" s="976"/>
      <c r="N196" s="978"/>
      <c r="O196" s="978"/>
      <c r="P196" s="980"/>
      <c r="Q196" s="980"/>
      <c r="R196" s="980"/>
      <c r="S196" s="982"/>
      <c r="T196" s="983"/>
      <c r="U196" s="256"/>
      <c r="V196" s="498"/>
      <c r="W196" s="498"/>
      <c r="X196" s="498"/>
      <c r="Y196" s="498">
        <v>36</v>
      </c>
      <c r="Z196" s="498">
        <v>12</v>
      </c>
      <c r="AA196" s="197">
        <v>24</v>
      </c>
      <c r="AB196" s="251">
        <v>18</v>
      </c>
      <c r="AC196" s="985"/>
      <c r="AD196" s="987"/>
      <c r="AE196" s="987"/>
      <c r="AF196" s="987"/>
      <c r="AG196" s="987"/>
      <c r="AH196" s="987"/>
      <c r="AI196" s="987"/>
      <c r="AJ196" s="989"/>
    </row>
    <row r="197" spans="1:37" s="306" customFormat="1" ht="10.5" customHeight="1" x14ac:dyDescent="0.25">
      <c r="A197" s="1008"/>
      <c r="B197" s="1000"/>
      <c r="C197" s="1025"/>
      <c r="D197" s="1028"/>
      <c r="E197" s="1031"/>
      <c r="F197" s="1031"/>
      <c r="G197" s="1011"/>
      <c r="H197" s="1034"/>
      <c r="I197" s="1031"/>
      <c r="J197" s="1031"/>
      <c r="K197" s="1011"/>
      <c r="L197" s="1109"/>
      <c r="M197" s="976"/>
      <c r="N197" s="978"/>
      <c r="O197" s="978"/>
      <c r="P197" s="981"/>
      <c r="Q197" s="981"/>
      <c r="R197" s="981"/>
      <c r="S197" s="982"/>
      <c r="T197" s="983"/>
      <c r="U197" s="256"/>
      <c r="V197" s="498"/>
      <c r="W197" s="498"/>
      <c r="X197" s="498"/>
      <c r="Y197" s="498"/>
      <c r="Z197" s="166" t="s">
        <v>308</v>
      </c>
      <c r="AA197" s="391"/>
      <c r="AB197" s="166" t="s">
        <v>308</v>
      </c>
      <c r="AC197" s="985"/>
      <c r="AD197" s="987"/>
      <c r="AE197" s="987"/>
      <c r="AF197" s="987"/>
      <c r="AG197" s="987"/>
      <c r="AH197" s="987"/>
      <c r="AI197" s="987"/>
      <c r="AJ197" s="989"/>
    </row>
    <row r="198" spans="1:37" s="306" customFormat="1" ht="10.5" customHeight="1" x14ac:dyDescent="0.25">
      <c r="A198" s="1007">
        <v>56</v>
      </c>
      <c r="B198" s="999"/>
      <c r="C198" s="1024" t="s">
        <v>376</v>
      </c>
      <c r="D198" s="1026"/>
      <c r="E198" s="1029"/>
      <c r="F198" s="1029"/>
      <c r="G198" s="1009"/>
      <c r="H198" s="1032"/>
      <c r="I198" s="1029"/>
      <c r="J198" s="1029"/>
      <c r="K198" s="1009"/>
      <c r="L198" s="1107"/>
      <c r="M198" s="976">
        <f t="shared" ref="M198" si="404">N198/30</f>
        <v>3</v>
      </c>
      <c r="N198" s="978">
        <f t="shared" ref="N198" si="405">O198+T198</f>
        <v>90</v>
      </c>
      <c r="O198" s="978">
        <f t="shared" ref="O198" si="406">P198+Q198+R198+S198</f>
        <v>60</v>
      </c>
      <c r="P198" s="979">
        <v>6</v>
      </c>
      <c r="Q198" s="979">
        <v>28</v>
      </c>
      <c r="R198" s="979">
        <v>20</v>
      </c>
      <c r="S198" s="979">
        <v>6</v>
      </c>
      <c r="T198" s="983">
        <f t="shared" ref="T198" si="407">SUM(U199:AB199)</f>
        <v>30</v>
      </c>
      <c r="U198" s="291"/>
      <c r="V198" s="498"/>
      <c r="W198" s="309"/>
      <c r="X198" s="309"/>
      <c r="Y198" s="498">
        <v>20</v>
      </c>
      <c r="Z198" s="498">
        <v>20</v>
      </c>
      <c r="AA198" s="498">
        <v>20</v>
      </c>
      <c r="AB198" s="250"/>
      <c r="AC198" s="985">
        <f t="shared" ref="AC198" si="408">(U198+U199)/30</f>
        <v>0</v>
      </c>
      <c r="AD198" s="987">
        <f t="shared" ref="AD198" si="409">(V198+V199)/30</f>
        <v>0</v>
      </c>
      <c r="AE198" s="987">
        <f t="shared" ref="AE198" si="410">(W198+W199)/30</f>
        <v>0</v>
      </c>
      <c r="AF198" s="987">
        <f t="shared" ref="AF198" si="411">(X198+X199)/30</f>
        <v>0</v>
      </c>
      <c r="AG198" s="987">
        <f t="shared" ref="AG198" si="412">(Y198+Y199)/30</f>
        <v>1</v>
      </c>
      <c r="AH198" s="987">
        <f t="shared" ref="AH198" si="413">(Z198+Z199)/30</f>
        <v>1</v>
      </c>
      <c r="AI198" s="987">
        <f t="shared" ref="AI198" si="414">(AA198+AA199)/30</f>
        <v>1</v>
      </c>
      <c r="AJ198" s="989">
        <f t="shared" ref="AJ198" si="415">(AB198+AB199)/30</f>
        <v>0</v>
      </c>
      <c r="AK198" s="307" t="b">
        <f>P198+Q198+R198+S198=SUM(U198:AB198)</f>
        <v>1</v>
      </c>
    </row>
    <row r="199" spans="1:37" s="306" customFormat="1" ht="10.5" customHeight="1" x14ac:dyDescent="0.25">
      <c r="A199" s="1007"/>
      <c r="B199" s="999"/>
      <c r="C199" s="1024"/>
      <c r="D199" s="1027"/>
      <c r="E199" s="1030"/>
      <c r="F199" s="1030"/>
      <c r="G199" s="1010"/>
      <c r="H199" s="1033"/>
      <c r="I199" s="1030"/>
      <c r="J199" s="1030"/>
      <c r="K199" s="1010"/>
      <c r="L199" s="1108"/>
      <c r="M199" s="976"/>
      <c r="N199" s="978"/>
      <c r="O199" s="978"/>
      <c r="P199" s="980"/>
      <c r="Q199" s="980"/>
      <c r="R199" s="980"/>
      <c r="S199" s="980"/>
      <c r="T199" s="983"/>
      <c r="U199" s="392"/>
      <c r="V199" s="495"/>
      <c r="W199" s="393"/>
      <c r="X199" s="393"/>
      <c r="Y199" s="495">
        <v>10</v>
      </c>
      <c r="Z199" s="495">
        <v>10</v>
      </c>
      <c r="AA199" s="495">
        <v>10</v>
      </c>
      <c r="AB199" s="394"/>
      <c r="AC199" s="985"/>
      <c r="AD199" s="987"/>
      <c r="AE199" s="987"/>
      <c r="AF199" s="987"/>
      <c r="AG199" s="987"/>
      <c r="AH199" s="987"/>
      <c r="AI199" s="987"/>
      <c r="AJ199" s="989"/>
    </row>
    <row r="200" spans="1:37" s="306" customFormat="1" ht="10.5" customHeight="1" x14ac:dyDescent="0.25">
      <c r="A200" s="1008"/>
      <c r="B200" s="1000"/>
      <c r="C200" s="1025"/>
      <c r="D200" s="1028"/>
      <c r="E200" s="1031"/>
      <c r="F200" s="1031"/>
      <c r="G200" s="1011"/>
      <c r="H200" s="1034"/>
      <c r="I200" s="1031"/>
      <c r="J200" s="1031"/>
      <c r="K200" s="1011"/>
      <c r="L200" s="1109"/>
      <c r="M200" s="976"/>
      <c r="N200" s="978"/>
      <c r="O200" s="978"/>
      <c r="P200" s="981"/>
      <c r="Q200" s="981"/>
      <c r="R200" s="981"/>
      <c r="S200" s="981"/>
      <c r="T200" s="983"/>
      <c r="U200" s="487"/>
      <c r="V200" s="495"/>
      <c r="W200" s="495"/>
      <c r="X200" s="248"/>
      <c r="Y200" s="495"/>
      <c r="Z200" s="495"/>
      <c r="AA200" s="166" t="s">
        <v>308</v>
      </c>
      <c r="AB200" s="296"/>
      <c r="AC200" s="985"/>
      <c r="AD200" s="987"/>
      <c r="AE200" s="987"/>
      <c r="AF200" s="987"/>
      <c r="AG200" s="987"/>
      <c r="AH200" s="987"/>
      <c r="AI200" s="987"/>
      <c r="AJ200" s="989"/>
    </row>
    <row r="201" spans="1:37" s="187" customFormat="1" ht="18" customHeight="1" x14ac:dyDescent="0.25">
      <c r="A201" s="1007">
        <v>57</v>
      </c>
      <c r="B201" s="999"/>
      <c r="C201" s="1024" t="s">
        <v>377</v>
      </c>
      <c r="D201" s="1026"/>
      <c r="E201" s="1029"/>
      <c r="F201" s="1029"/>
      <c r="G201" s="1009"/>
      <c r="H201" s="1032"/>
      <c r="I201" s="1029"/>
      <c r="J201" s="1029"/>
      <c r="K201" s="1009"/>
      <c r="L201" s="1107"/>
      <c r="M201" s="976">
        <f t="shared" ref="M201" si="416">N201/30</f>
        <v>3</v>
      </c>
      <c r="N201" s="978">
        <f t="shared" ref="N201" si="417">O201+T201</f>
        <v>90</v>
      </c>
      <c r="O201" s="978">
        <f t="shared" ref="O201" si="418">P201+Q201+R201+S201</f>
        <v>60</v>
      </c>
      <c r="P201" s="979">
        <v>6</v>
      </c>
      <c r="Q201" s="979">
        <v>48</v>
      </c>
      <c r="R201" s="979">
        <v>2</v>
      </c>
      <c r="S201" s="979">
        <v>4</v>
      </c>
      <c r="T201" s="983">
        <f t="shared" ref="T201" si="419">SUM(U202:AB202)</f>
        <v>30</v>
      </c>
      <c r="U201" s="291"/>
      <c r="V201" s="498"/>
      <c r="W201" s="498">
        <v>20</v>
      </c>
      <c r="X201" s="498">
        <v>40</v>
      </c>
      <c r="Y201" s="498"/>
      <c r="Z201" s="498"/>
      <c r="AA201" s="309"/>
      <c r="AB201" s="250"/>
      <c r="AC201" s="985">
        <f t="shared" ref="AC201:AJ201" si="420">(U201+U202)/30</f>
        <v>0</v>
      </c>
      <c r="AD201" s="987">
        <f t="shared" si="420"/>
        <v>0</v>
      </c>
      <c r="AE201" s="987">
        <f t="shared" si="420"/>
        <v>1</v>
      </c>
      <c r="AF201" s="987">
        <f t="shared" si="420"/>
        <v>2</v>
      </c>
      <c r="AG201" s="987">
        <f t="shared" si="420"/>
        <v>0</v>
      </c>
      <c r="AH201" s="987">
        <f t="shared" si="420"/>
        <v>0</v>
      </c>
      <c r="AI201" s="987">
        <f t="shared" si="420"/>
        <v>0</v>
      </c>
      <c r="AJ201" s="989">
        <f t="shared" si="420"/>
        <v>0</v>
      </c>
      <c r="AK201" s="162" t="b">
        <f>P201+Q201+R201+S201=SUM(U201:AB201)</f>
        <v>1</v>
      </c>
    </row>
    <row r="202" spans="1:37" s="187" customFormat="1" ht="16.5" customHeight="1" x14ac:dyDescent="0.25">
      <c r="A202" s="1007"/>
      <c r="B202" s="999"/>
      <c r="C202" s="1024"/>
      <c r="D202" s="1027"/>
      <c r="E202" s="1030"/>
      <c r="F202" s="1030"/>
      <c r="G202" s="1010"/>
      <c r="H202" s="1033"/>
      <c r="I202" s="1030"/>
      <c r="J202" s="1030"/>
      <c r="K202" s="1010"/>
      <c r="L202" s="1108"/>
      <c r="M202" s="976"/>
      <c r="N202" s="978"/>
      <c r="O202" s="978"/>
      <c r="P202" s="980"/>
      <c r="Q202" s="980"/>
      <c r="R202" s="980"/>
      <c r="S202" s="980"/>
      <c r="T202" s="983"/>
      <c r="U202" s="392"/>
      <c r="V202" s="495"/>
      <c r="W202" s="498">
        <v>10</v>
      </c>
      <c r="X202" s="495">
        <v>20</v>
      </c>
      <c r="Y202" s="495"/>
      <c r="Z202" s="495"/>
      <c r="AA202" s="393"/>
      <c r="AB202" s="394"/>
      <c r="AC202" s="985"/>
      <c r="AD202" s="987"/>
      <c r="AE202" s="987"/>
      <c r="AF202" s="987"/>
      <c r="AG202" s="987"/>
      <c r="AH202" s="987"/>
      <c r="AI202" s="987"/>
      <c r="AJ202" s="989"/>
    </row>
    <row r="203" spans="1:37" s="187" customFormat="1" ht="17.25" customHeight="1" x14ac:dyDescent="0.25">
      <c r="A203" s="1008"/>
      <c r="B203" s="1000"/>
      <c r="C203" s="1025"/>
      <c r="D203" s="1028"/>
      <c r="E203" s="1031"/>
      <c r="F203" s="1031"/>
      <c r="G203" s="1011"/>
      <c r="H203" s="1034"/>
      <c r="I203" s="1031"/>
      <c r="J203" s="1031"/>
      <c r="K203" s="1011"/>
      <c r="L203" s="1109"/>
      <c r="M203" s="976"/>
      <c r="N203" s="978"/>
      <c r="O203" s="978"/>
      <c r="P203" s="981"/>
      <c r="Q203" s="981"/>
      <c r="R203" s="981"/>
      <c r="S203" s="981"/>
      <c r="T203" s="983"/>
      <c r="U203" s="487"/>
      <c r="V203" s="495"/>
      <c r="W203" s="498"/>
      <c r="X203" s="166" t="s">
        <v>308</v>
      </c>
      <c r="Y203" s="495"/>
      <c r="Z203" s="495"/>
      <c r="AA203" s="495"/>
      <c r="AB203" s="296"/>
      <c r="AC203" s="985"/>
      <c r="AD203" s="987"/>
      <c r="AE203" s="987"/>
      <c r="AF203" s="987"/>
      <c r="AG203" s="987"/>
      <c r="AH203" s="987"/>
      <c r="AI203" s="987"/>
      <c r="AJ203" s="989"/>
    </row>
    <row r="204" spans="1:37" s="154" customFormat="1" ht="10.5" customHeight="1" x14ac:dyDescent="0.25">
      <c r="A204" s="1007">
        <v>58</v>
      </c>
      <c r="B204" s="1119"/>
      <c r="C204" s="1024" t="s">
        <v>384</v>
      </c>
      <c r="D204" s="1014"/>
      <c r="E204" s="1001"/>
      <c r="F204" s="1001"/>
      <c r="G204" s="1004"/>
      <c r="H204" s="1111"/>
      <c r="I204" s="1001"/>
      <c r="J204" s="1001"/>
      <c r="K204" s="1004"/>
      <c r="L204" s="1322"/>
      <c r="M204" s="976">
        <f t="shared" ref="M204" si="421">N204/30</f>
        <v>3</v>
      </c>
      <c r="N204" s="978">
        <f t="shared" ref="N204" si="422">O204+T204</f>
        <v>90</v>
      </c>
      <c r="O204" s="978">
        <f t="shared" ref="O204" si="423">P204+Q204+R204+S204</f>
        <v>60</v>
      </c>
      <c r="P204" s="979">
        <v>58</v>
      </c>
      <c r="Q204" s="979"/>
      <c r="R204" s="979"/>
      <c r="S204" s="979">
        <v>2</v>
      </c>
      <c r="T204" s="983">
        <f t="shared" ref="T204" si="424">SUM(U205:AB205)</f>
        <v>30</v>
      </c>
      <c r="U204" s="487"/>
      <c r="V204" s="495"/>
      <c r="W204" s="498">
        <v>0</v>
      </c>
      <c r="X204" s="498"/>
      <c r="Y204" s="495">
        <v>30</v>
      </c>
      <c r="Z204" s="495">
        <v>30</v>
      </c>
      <c r="AA204" s="495"/>
      <c r="AB204" s="296"/>
      <c r="AC204" s="985">
        <f t="shared" ref="AC204:AJ204" si="425">(U204+U205)/30</f>
        <v>0</v>
      </c>
      <c r="AD204" s="987">
        <f t="shared" si="425"/>
        <v>0</v>
      </c>
      <c r="AE204" s="987">
        <f t="shared" si="425"/>
        <v>0</v>
      </c>
      <c r="AF204" s="987">
        <f t="shared" si="425"/>
        <v>0</v>
      </c>
      <c r="AG204" s="987">
        <f t="shared" si="425"/>
        <v>1.5</v>
      </c>
      <c r="AH204" s="987">
        <f t="shared" si="425"/>
        <v>1.5</v>
      </c>
      <c r="AI204" s="987">
        <f t="shared" si="425"/>
        <v>0</v>
      </c>
      <c r="AJ204" s="989">
        <f t="shared" si="425"/>
        <v>0</v>
      </c>
      <c r="AK204" s="311" t="b">
        <f>P204+Q204+R204+S204=SUM(U204:AB204)</f>
        <v>1</v>
      </c>
    </row>
    <row r="205" spans="1:37" s="154" customFormat="1" ht="10.5" customHeight="1" x14ac:dyDescent="0.25">
      <c r="A205" s="1007"/>
      <c r="B205" s="1119"/>
      <c r="C205" s="1024"/>
      <c r="D205" s="1015"/>
      <c r="E205" s="1002"/>
      <c r="F205" s="1002"/>
      <c r="G205" s="1005"/>
      <c r="H205" s="1112"/>
      <c r="I205" s="1002"/>
      <c r="J205" s="1002"/>
      <c r="K205" s="1005"/>
      <c r="L205" s="1323"/>
      <c r="M205" s="976"/>
      <c r="N205" s="978"/>
      <c r="O205" s="978"/>
      <c r="P205" s="980"/>
      <c r="Q205" s="980"/>
      <c r="R205" s="980"/>
      <c r="S205" s="980"/>
      <c r="T205" s="983"/>
      <c r="U205" s="487"/>
      <c r="V205" s="495"/>
      <c r="W205" s="498"/>
      <c r="X205" s="495"/>
      <c r="Y205" s="495">
        <v>15</v>
      </c>
      <c r="Z205" s="495">
        <v>15</v>
      </c>
      <c r="AA205" s="495"/>
      <c r="AB205" s="296"/>
      <c r="AC205" s="985"/>
      <c r="AD205" s="987"/>
      <c r="AE205" s="987"/>
      <c r="AF205" s="987"/>
      <c r="AG205" s="987"/>
      <c r="AH205" s="987"/>
      <c r="AI205" s="987"/>
      <c r="AJ205" s="989"/>
    </row>
    <row r="206" spans="1:37" s="154" customFormat="1" ht="10.5" customHeight="1" x14ac:dyDescent="0.25">
      <c r="A206" s="1008"/>
      <c r="B206" s="1120"/>
      <c r="C206" s="1025"/>
      <c r="D206" s="1016"/>
      <c r="E206" s="1003"/>
      <c r="F206" s="1003"/>
      <c r="G206" s="1006"/>
      <c r="H206" s="1113"/>
      <c r="I206" s="1003"/>
      <c r="J206" s="1003"/>
      <c r="K206" s="1006"/>
      <c r="L206" s="1324"/>
      <c r="M206" s="976"/>
      <c r="N206" s="978"/>
      <c r="O206" s="978"/>
      <c r="P206" s="981"/>
      <c r="Q206" s="981"/>
      <c r="R206" s="981"/>
      <c r="S206" s="981"/>
      <c r="T206" s="983"/>
      <c r="U206" s="487"/>
      <c r="V206" s="495"/>
      <c r="W206" s="498"/>
      <c r="X206" s="166"/>
      <c r="Y206" s="166"/>
      <c r="Z206" s="166" t="s">
        <v>308</v>
      </c>
      <c r="AA206" s="495"/>
      <c r="AB206" s="296"/>
      <c r="AC206" s="985"/>
      <c r="AD206" s="987"/>
      <c r="AE206" s="987"/>
      <c r="AF206" s="987"/>
      <c r="AG206" s="987"/>
      <c r="AH206" s="987"/>
      <c r="AI206" s="987"/>
      <c r="AJ206" s="989"/>
    </row>
    <row r="207" spans="1:37" s="154" customFormat="1" ht="10.5" customHeight="1" x14ac:dyDescent="0.25">
      <c r="A207" s="1007">
        <v>59</v>
      </c>
      <c r="B207" s="1119"/>
      <c r="C207" s="1024" t="s">
        <v>385</v>
      </c>
      <c r="D207" s="1014"/>
      <c r="E207" s="1001"/>
      <c r="F207" s="1001"/>
      <c r="G207" s="1004"/>
      <c r="H207" s="1111"/>
      <c r="I207" s="1001"/>
      <c r="J207" s="1001"/>
      <c r="K207" s="1004"/>
      <c r="L207" s="1322"/>
      <c r="M207" s="976">
        <f t="shared" ref="M207" si="426">N207/30</f>
        <v>6</v>
      </c>
      <c r="N207" s="978">
        <f t="shared" ref="N207" si="427">O207+T207</f>
        <v>180</v>
      </c>
      <c r="O207" s="978">
        <f t="shared" ref="O207" si="428">P207+Q207+R207+S207</f>
        <v>120</v>
      </c>
      <c r="P207" s="979">
        <v>4</v>
      </c>
      <c r="Q207" s="979">
        <v>54</v>
      </c>
      <c r="R207" s="979">
        <v>56</v>
      </c>
      <c r="S207" s="979">
        <v>6</v>
      </c>
      <c r="T207" s="983">
        <f t="shared" ref="T207" si="429">SUM(U208:AB208)</f>
        <v>60</v>
      </c>
      <c r="U207" s="291"/>
      <c r="V207" s="309"/>
      <c r="W207" s="498">
        <v>38</v>
      </c>
      <c r="X207" s="498">
        <v>38</v>
      </c>
      <c r="Y207" s="498">
        <v>20</v>
      </c>
      <c r="Z207" s="498">
        <v>24</v>
      </c>
      <c r="AA207" s="309"/>
      <c r="AB207" s="395"/>
      <c r="AC207" s="985">
        <f t="shared" ref="AC207" si="430">(U207+U208)/30</f>
        <v>0</v>
      </c>
      <c r="AD207" s="987">
        <f t="shared" ref="AD207" si="431">(V207+V208)/30</f>
        <v>0</v>
      </c>
      <c r="AE207" s="987">
        <f t="shared" ref="AE207" si="432">(W207+W208)/30</f>
        <v>2</v>
      </c>
      <c r="AF207" s="987">
        <f t="shared" ref="AF207" si="433">(X207+X208)/30</f>
        <v>1.9333333333333333</v>
      </c>
      <c r="AG207" s="987">
        <f t="shared" ref="AG207" si="434">(Y207+Y208)/30</f>
        <v>0.93333333333333335</v>
      </c>
      <c r="AH207" s="987">
        <f t="shared" ref="AH207" si="435">(Z207+Z208)/30</f>
        <v>1.1333333333333333</v>
      </c>
      <c r="AI207" s="987">
        <f t="shared" ref="AI207" si="436">(AA207+AA208)/30</f>
        <v>0</v>
      </c>
      <c r="AJ207" s="989">
        <f t="shared" ref="AJ207" si="437">(AB207+AB208)/30</f>
        <v>0</v>
      </c>
      <c r="AK207" s="311" t="b">
        <f>P207+Q207+R207+S207=SUM(U207:AB207)</f>
        <v>1</v>
      </c>
    </row>
    <row r="208" spans="1:37" s="154" customFormat="1" ht="10.5" customHeight="1" x14ac:dyDescent="0.25">
      <c r="A208" s="1007"/>
      <c r="B208" s="1119"/>
      <c r="C208" s="1024"/>
      <c r="D208" s="1015"/>
      <c r="E208" s="1002"/>
      <c r="F208" s="1002"/>
      <c r="G208" s="1005"/>
      <c r="H208" s="1112"/>
      <c r="I208" s="1002"/>
      <c r="J208" s="1002"/>
      <c r="K208" s="1005"/>
      <c r="L208" s="1323"/>
      <c r="M208" s="976"/>
      <c r="N208" s="978"/>
      <c r="O208" s="978"/>
      <c r="P208" s="980"/>
      <c r="Q208" s="980"/>
      <c r="R208" s="980"/>
      <c r="S208" s="980"/>
      <c r="T208" s="983"/>
      <c r="U208" s="392"/>
      <c r="V208" s="393"/>
      <c r="W208" s="495">
        <v>22</v>
      </c>
      <c r="X208" s="495">
        <v>20</v>
      </c>
      <c r="Y208" s="495">
        <v>8</v>
      </c>
      <c r="Z208" s="495">
        <v>10</v>
      </c>
      <c r="AA208" s="393"/>
      <c r="AB208" s="394"/>
      <c r="AC208" s="985"/>
      <c r="AD208" s="987"/>
      <c r="AE208" s="987"/>
      <c r="AF208" s="987"/>
      <c r="AG208" s="987"/>
      <c r="AH208" s="987"/>
      <c r="AI208" s="987"/>
      <c r="AJ208" s="989"/>
    </row>
    <row r="209" spans="1:44" s="154" customFormat="1" ht="10.5" customHeight="1" thickBot="1" x14ac:dyDescent="0.3">
      <c r="A209" s="1008"/>
      <c r="B209" s="1120"/>
      <c r="C209" s="1025"/>
      <c r="D209" s="1016"/>
      <c r="E209" s="1003"/>
      <c r="F209" s="1003"/>
      <c r="G209" s="1006"/>
      <c r="H209" s="1113"/>
      <c r="I209" s="1003"/>
      <c r="J209" s="1003"/>
      <c r="K209" s="1006"/>
      <c r="L209" s="1324"/>
      <c r="M209" s="976"/>
      <c r="N209" s="978"/>
      <c r="O209" s="978"/>
      <c r="P209" s="981"/>
      <c r="Q209" s="1145"/>
      <c r="R209" s="1145"/>
      <c r="S209" s="1145"/>
      <c r="T209" s="983"/>
      <c r="U209" s="487"/>
      <c r="V209" s="495"/>
      <c r="W209" s="309"/>
      <c r="X209" s="495"/>
      <c r="Y209" s="495"/>
      <c r="Z209" s="166" t="s">
        <v>308</v>
      </c>
      <c r="AA209" s="166"/>
      <c r="AB209" s="296"/>
      <c r="AC209" s="985"/>
      <c r="AD209" s="987"/>
      <c r="AE209" s="987"/>
      <c r="AF209" s="987"/>
      <c r="AG209" s="987"/>
      <c r="AH209" s="987"/>
      <c r="AI209" s="987"/>
      <c r="AJ209" s="989"/>
    </row>
    <row r="210" spans="1:44" s="306" customFormat="1" ht="13.5" customHeight="1" x14ac:dyDescent="0.25">
      <c r="A210" s="1018" t="s">
        <v>300</v>
      </c>
      <c r="B210" s="1019"/>
      <c r="C210" s="1020"/>
      <c r="D210" s="592"/>
      <c r="E210" s="593"/>
      <c r="F210" s="593"/>
      <c r="G210" s="594"/>
      <c r="H210" s="595"/>
      <c r="I210" s="593"/>
      <c r="J210" s="593"/>
      <c r="K210" s="594"/>
      <c r="L210" s="596"/>
      <c r="M210" s="1012">
        <f>+M152+M155+M158+M161+M164+M167</f>
        <v>25.5</v>
      </c>
      <c r="N210" s="1012">
        <f t="shared" ref="N210:T210" si="438">+N152+N155+N158+N161+N164+N167</f>
        <v>765</v>
      </c>
      <c r="O210" s="1012">
        <f t="shared" si="438"/>
        <v>565</v>
      </c>
      <c r="P210" s="1012">
        <f t="shared" si="438"/>
        <v>234</v>
      </c>
      <c r="Q210" s="1012">
        <f t="shared" si="438"/>
        <v>211</v>
      </c>
      <c r="R210" s="1012">
        <f t="shared" si="438"/>
        <v>80</v>
      </c>
      <c r="S210" s="1012">
        <f t="shared" si="438"/>
        <v>40</v>
      </c>
      <c r="T210" s="1012">
        <f t="shared" si="438"/>
        <v>200</v>
      </c>
      <c r="U210" s="597">
        <f>+U152+U155+U158+U161+U164+U167</f>
        <v>0</v>
      </c>
      <c r="V210" s="597">
        <f t="shared" ref="V210:AB210" si="439">+V152+V155+V158+V161+V164+V167</f>
        <v>0</v>
      </c>
      <c r="W210" s="597">
        <f t="shared" si="439"/>
        <v>0</v>
      </c>
      <c r="X210" s="597">
        <f t="shared" si="439"/>
        <v>52</v>
      </c>
      <c r="Y210" s="597">
        <f t="shared" si="439"/>
        <v>137</v>
      </c>
      <c r="Z210" s="597">
        <f t="shared" si="439"/>
        <v>108</v>
      </c>
      <c r="AA210" s="597">
        <f t="shared" si="439"/>
        <v>150</v>
      </c>
      <c r="AB210" s="597">
        <f t="shared" si="439"/>
        <v>118</v>
      </c>
      <c r="AC210" s="1116">
        <f>+AC152+AC155+AC158+AC161+AC164+AC167</f>
        <v>0</v>
      </c>
      <c r="AD210" s="1116">
        <f t="shared" ref="AD210:AJ210" si="440">+AD152+AD155+AD158+AD161+AD164+AD167</f>
        <v>0</v>
      </c>
      <c r="AE210" s="1116">
        <f t="shared" si="440"/>
        <v>0</v>
      </c>
      <c r="AF210" s="1116">
        <f t="shared" si="440"/>
        <v>2.1333333333333333</v>
      </c>
      <c r="AG210" s="1116">
        <f t="shared" si="440"/>
        <v>6.1333333333333329</v>
      </c>
      <c r="AH210" s="1116">
        <f t="shared" si="440"/>
        <v>4.9333333333333336</v>
      </c>
      <c r="AI210" s="1116">
        <f t="shared" si="440"/>
        <v>7.3666666666666671</v>
      </c>
      <c r="AJ210" s="1116">
        <f t="shared" si="440"/>
        <v>5.4333333333333336</v>
      </c>
      <c r="AK210" s="561" t="b">
        <f>(U210+U211)/30=AC210</f>
        <v>1</v>
      </c>
      <c r="AL210" s="561" t="b">
        <f>(V210+V211)/30=AD210</f>
        <v>1</v>
      </c>
      <c r="AM210" s="561" t="b">
        <f t="shared" ref="AM210" si="441">(W210+W211)/30=AE210</f>
        <v>1</v>
      </c>
      <c r="AN210" s="561" t="b">
        <f t="shared" ref="AN210" si="442">(X210+X211)/30=AF210</f>
        <v>1</v>
      </c>
      <c r="AO210" s="561" t="b">
        <f t="shared" ref="AO210:AP210" si="443">(Y210+Y211)/30=AG210</f>
        <v>1</v>
      </c>
      <c r="AP210" s="561" t="b">
        <f t="shared" si="443"/>
        <v>0</v>
      </c>
      <c r="AQ210" s="561" t="b">
        <f t="shared" ref="AQ210" si="444">(AA210+AA211)/30=AI210</f>
        <v>1</v>
      </c>
      <c r="AR210" s="561" t="b">
        <f t="shared" ref="AR210" si="445">(AB210+AB211)/30=AJ210</f>
        <v>1</v>
      </c>
    </row>
    <row r="211" spans="1:44" s="306" customFormat="1" ht="15" customHeight="1" thickBot="1" x14ac:dyDescent="0.3">
      <c r="A211" s="1021"/>
      <c r="B211" s="1022"/>
      <c r="C211" s="1023"/>
      <c r="D211" s="598"/>
      <c r="E211" s="599"/>
      <c r="F211" s="599"/>
      <c r="G211" s="600"/>
      <c r="H211" s="601"/>
      <c r="I211" s="599"/>
      <c r="J211" s="599"/>
      <c r="K211" s="600"/>
      <c r="L211" s="602"/>
      <c r="M211" s="1013"/>
      <c r="N211" s="1013"/>
      <c r="O211" s="1013"/>
      <c r="P211" s="1013"/>
      <c r="Q211" s="1013"/>
      <c r="R211" s="1013"/>
      <c r="S211" s="1013"/>
      <c r="T211" s="1013"/>
      <c r="U211" s="603">
        <f>+U153+U156+U159+U162+U165+U168</f>
        <v>0</v>
      </c>
      <c r="V211" s="603">
        <f t="shared" ref="V211:AB211" si="446">+V153+V156+V159+V162+V165+V168</f>
        <v>0</v>
      </c>
      <c r="W211" s="603">
        <f t="shared" si="446"/>
        <v>0</v>
      </c>
      <c r="X211" s="603">
        <f t="shared" si="446"/>
        <v>12</v>
      </c>
      <c r="Y211" s="603">
        <f t="shared" si="446"/>
        <v>47</v>
      </c>
      <c r="Z211" s="603">
        <f t="shared" si="446"/>
        <v>70</v>
      </c>
      <c r="AA211" s="603">
        <f t="shared" si="446"/>
        <v>71</v>
      </c>
      <c r="AB211" s="603">
        <f t="shared" si="446"/>
        <v>45</v>
      </c>
      <c r="AC211" s="1132"/>
      <c r="AD211" s="1132"/>
      <c r="AE211" s="1132"/>
      <c r="AF211" s="1132"/>
      <c r="AG211" s="1132"/>
      <c r="AH211" s="1132"/>
      <c r="AI211" s="1132"/>
      <c r="AJ211" s="1132"/>
    </row>
    <row r="212" spans="1:44" s="306" customFormat="1" ht="12.75" customHeight="1" x14ac:dyDescent="0.25">
      <c r="A212" s="1018" t="s">
        <v>301</v>
      </c>
      <c r="B212" s="1019"/>
      <c r="C212" s="1020"/>
      <c r="D212" s="592"/>
      <c r="E212" s="593"/>
      <c r="F212" s="593"/>
      <c r="G212" s="594"/>
      <c r="H212" s="595"/>
      <c r="I212" s="593"/>
      <c r="J212" s="593"/>
      <c r="K212" s="594"/>
      <c r="L212" s="596"/>
      <c r="M212" s="1116">
        <f>SUM(M122,M149,M210)</f>
        <v>99</v>
      </c>
      <c r="N212" s="1116">
        <f t="shared" ref="N212:T212" si="447">SUM(N122,N149,N210)</f>
        <v>2970</v>
      </c>
      <c r="O212" s="1116">
        <f t="shared" si="447"/>
        <v>2207</v>
      </c>
      <c r="P212" s="1116">
        <f t="shared" si="447"/>
        <v>394</v>
      </c>
      <c r="Q212" s="1116">
        <f t="shared" si="447"/>
        <v>617</v>
      </c>
      <c r="R212" s="1116">
        <f t="shared" si="447"/>
        <v>1020</v>
      </c>
      <c r="S212" s="1116">
        <f t="shared" si="447"/>
        <v>176</v>
      </c>
      <c r="T212" s="1116">
        <f t="shared" si="447"/>
        <v>763</v>
      </c>
      <c r="U212" s="604">
        <f t="shared" ref="U212:AJ212" si="448">SUM(U122,U149,U210)</f>
        <v>264</v>
      </c>
      <c r="V212" s="605">
        <f t="shared" si="448"/>
        <v>390</v>
      </c>
      <c r="W212" s="605">
        <f t="shared" si="448"/>
        <v>230</v>
      </c>
      <c r="X212" s="605">
        <f t="shared" si="448"/>
        <v>300</v>
      </c>
      <c r="Y212" s="605">
        <f t="shared" si="448"/>
        <v>257</v>
      </c>
      <c r="Z212" s="605">
        <f t="shared" si="448"/>
        <v>258</v>
      </c>
      <c r="AA212" s="605">
        <f t="shared" si="448"/>
        <v>300</v>
      </c>
      <c r="AB212" s="606">
        <f t="shared" si="448"/>
        <v>208</v>
      </c>
      <c r="AC212" s="1116">
        <f t="shared" si="448"/>
        <v>12.500000000000002</v>
      </c>
      <c r="AD212" s="990">
        <f t="shared" si="448"/>
        <v>18.066666666666666</v>
      </c>
      <c r="AE212" s="990">
        <f t="shared" si="448"/>
        <v>10.666666666666666</v>
      </c>
      <c r="AF212" s="990">
        <f t="shared" si="448"/>
        <v>13.233333333333333</v>
      </c>
      <c r="AG212" s="990">
        <f t="shared" si="448"/>
        <v>10.966666666666667</v>
      </c>
      <c r="AH212" s="990">
        <f t="shared" si="448"/>
        <v>11.433333333333334</v>
      </c>
      <c r="AI212" s="990">
        <f t="shared" si="448"/>
        <v>13.533333333333335</v>
      </c>
      <c r="AJ212" s="990">
        <f t="shared" si="448"/>
        <v>9.1</v>
      </c>
      <c r="AK212" s="561" t="b">
        <f>(U212+U213)/30=AC212</f>
        <v>1</v>
      </c>
      <c r="AL212" s="561" t="b">
        <f>(V212+V213)/30=AD212</f>
        <v>1</v>
      </c>
      <c r="AM212" s="561" t="b">
        <f t="shared" ref="AM212" si="449">(W212+W213)/30=AE212</f>
        <v>1</v>
      </c>
      <c r="AN212" s="561" t="b">
        <f t="shared" ref="AN212" si="450">(X212+X213)/30=AF212</f>
        <v>1</v>
      </c>
      <c r="AO212" s="561" t="b">
        <f t="shared" ref="AO212" si="451">(Y212+Y213)/30=AG212</f>
        <v>1</v>
      </c>
      <c r="AP212" s="561" t="b">
        <f t="shared" ref="AP212" si="452">(Z212+Z213)/30=AH212</f>
        <v>0</v>
      </c>
      <c r="AQ212" s="561" t="b">
        <f t="shared" ref="AQ212" si="453">(AA212+AA213)/30=AI212</f>
        <v>1</v>
      </c>
      <c r="AR212" s="561" t="b">
        <f t="shared" ref="AR212" si="454">(AB212+AB213)/30=AJ212</f>
        <v>1</v>
      </c>
    </row>
    <row r="213" spans="1:44" s="306" customFormat="1" ht="12.75" customHeight="1" thickBot="1" x14ac:dyDescent="0.3">
      <c r="A213" s="1021"/>
      <c r="B213" s="1022"/>
      <c r="C213" s="1023"/>
      <c r="D213" s="598"/>
      <c r="E213" s="599"/>
      <c r="F213" s="599"/>
      <c r="G213" s="600"/>
      <c r="H213" s="601"/>
      <c r="I213" s="599"/>
      <c r="J213" s="599"/>
      <c r="K213" s="600"/>
      <c r="L213" s="602"/>
      <c r="M213" s="1013"/>
      <c r="N213" s="1013"/>
      <c r="O213" s="1013"/>
      <c r="P213" s="1013"/>
      <c r="Q213" s="1013"/>
      <c r="R213" s="1013"/>
      <c r="S213" s="1013"/>
      <c r="T213" s="1013"/>
      <c r="U213" s="607">
        <f t="shared" ref="U213:AB213" si="455">SUM(U123,U150,U211)</f>
        <v>111</v>
      </c>
      <c r="V213" s="608">
        <f t="shared" si="455"/>
        <v>152</v>
      </c>
      <c r="W213" s="608">
        <f t="shared" si="455"/>
        <v>90</v>
      </c>
      <c r="X213" s="608">
        <f t="shared" si="455"/>
        <v>97</v>
      </c>
      <c r="Y213" s="608">
        <f t="shared" si="455"/>
        <v>72</v>
      </c>
      <c r="Z213" s="608">
        <f t="shared" si="455"/>
        <v>115</v>
      </c>
      <c r="AA213" s="608">
        <f t="shared" si="455"/>
        <v>106</v>
      </c>
      <c r="AB213" s="609">
        <f t="shared" si="455"/>
        <v>65</v>
      </c>
      <c r="AC213" s="1132"/>
      <c r="AD213" s="991"/>
      <c r="AE213" s="991"/>
      <c r="AF213" s="991"/>
      <c r="AG213" s="991"/>
      <c r="AH213" s="991"/>
      <c r="AI213" s="991"/>
      <c r="AJ213" s="991"/>
    </row>
    <row r="214" spans="1:44" s="306" customFormat="1" ht="13.5" customHeight="1" x14ac:dyDescent="0.25">
      <c r="A214" s="1018" t="s">
        <v>28</v>
      </c>
      <c r="B214" s="1019"/>
      <c r="C214" s="1020"/>
      <c r="D214" s="592"/>
      <c r="E214" s="593"/>
      <c r="F214" s="593"/>
      <c r="G214" s="594"/>
      <c r="H214" s="595"/>
      <c r="I214" s="593"/>
      <c r="J214" s="593"/>
      <c r="K214" s="594"/>
      <c r="L214" s="595"/>
      <c r="M214" s="1078">
        <f>+M69+M212</f>
        <v>179.5</v>
      </c>
      <c r="N214" s="1078">
        <f t="shared" ref="N214:S214" si="456">+N69+N212</f>
        <v>5385</v>
      </c>
      <c r="O214" s="1078">
        <f t="shared" si="456"/>
        <v>3775</v>
      </c>
      <c r="P214" s="1078">
        <f t="shared" si="456"/>
        <v>1042</v>
      </c>
      <c r="Q214" s="1078">
        <f t="shared" si="456"/>
        <v>847</v>
      </c>
      <c r="R214" s="1078">
        <f t="shared" si="456"/>
        <v>1676</v>
      </c>
      <c r="S214" s="1078">
        <f t="shared" si="456"/>
        <v>210</v>
      </c>
      <c r="T214" s="1346">
        <f t="shared" ref="T214:AJ214" si="457">SUM(T69,T212)</f>
        <v>1610</v>
      </c>
      <c r="U214" s="610">
        <f t="shared" si="457"/>
        <v>452</v>
      </c>
      <c r="V214" s="611">
        <f t="shared" si="457"/>
        <v>590</v>
      </c>
      <c r="W214" s="611">
        <f t="shared" si="457"/>
        <v>450</v>
      </c>
      <c r="X214" s="611">
        <f t="shared" si="457"/>
        <v>492</v>
      </c>
      <c r="Y214" s="611">
        <f t="shared" si="457"/>
        <v>371</v>
      </c>
      <c r="Z214" s="611">
        <f t="shared" si="457"/>
        <v>462</v>
      </c>
      <c r="AA214" s="611">
        <f t="shared" si="457"/>
        <v>510</v>
      </c>
      <c r="AB214" s="612">
        <f t="shared" si="457"/>
        <v>448</v>
      </c>
      <c r="AC214" s="1099">
        <f t="shared" si="457"/>
        <v>21.766666666666666</v>
      </c>
      <c r="AD214" s="1315">
        <f t="shared" si="457"/>
        <v>27.933333333333334</v>
      </c>
      <c r="AE214" s="1315">
        <f t="shared" si="457"/>
        <v>21.5</v>
      </c>
      <c r="AF214" s="1315">
        <f t="shared" si="457"/>
        <v>23.266666666666666</v>
      </c>
      <c r="AG214" s="1315">
        <f t="shared" si="457"/>
        <v>17.733333333333334</v>
      </c>
      <c r="AH214" s="1315">
        <f t="shared" si="457"/>
        <v>20.666666666666668</v>
      </c>
      <c r="AI214" s="1315">
        <f t="shared" si="457"/>
        <v>24.033333333333335</v>
      </c>
      <c r="AJ214" s="1315">
        <f t="shared" si="457"/>
        <v>23.1</v>
      </c>
      <c r="AK214" s="561" t="b">
        <f>(U214+U215)/30=AC214</f>
        <v>1</v>
      </c>
      <c r="AL214" s="561" t="b">
        <f>(V214+V215)/30=AD214</f>
        <v>1</v>
      </c>
      <c r="AM214" s="561" t="b">
        <f t="shared" ref="AM214:AR214" si="458">(W214+W215)/30=AE214</f>
        <v>1</v>
      </c>
      <c r="AN214" s="561" t="b">
        <f t="shared" si="458"/>
        <v>1</v>
      </c>
      <c r="AO214" s="561" t="b">
        <f t="shared" si="458"/>
        <v>1</v>
      </c>
      <c r="AP214" s="561" t="b">
        <f t="shared" si="458"/>
        <v>0</v>
      </c>
      <c r="AQ214" s="561" t="b">
        <f t="shared" si="458"/>
        <v>1</v>
      </c>
      <c r="AR214" s="561" t="b">
        <f t="shared" si="458"/>
        <v>1</v>
      </c>
    </row>
    <row r="215" spans="1:44" s="306" customFormat="1" ht="15" customHeight="1" thickBot="1" x14ac:dyDescent="0.3">
      <c r="A215" s="1021"/>
      <c r="B215" s="1022"/>
      <c r="C215" s="1023"/>
      <c r="D215" s="598"/>
      <c r="E215" s="599"/>
      <c r="F215" s="599"/>
      <c r="G215" s="600"/>
      <c r="H215" s="601"/>
      <c r="I215" s="599"/>
      <c r="J215" s="599"/>
      <c r="K215" s="600"/>
      <c r="L215" s="601"/>
      <c r="M215" s="1079"/>
      <c r="N215" s="1079"/>
      <c r="O215" s="1079"/>
      <c r="P215" s="1079"/>
      <c r="Q215" s="1079"/>
      <c r="R215" s="1079"/>
      <c r="S215" s="1079"/>
      <c r="T215" s="1347"/>
      <c r="U215" s="613">
        <f t="shared" ref="U215:AB215" si="459">SUM(U70,U213)</f>
        <v>201</v>
      </c>
      <c r="V215" s="614">
        <f t="shared" si="459"/>
        <v>248</v>
      </c>
      <c r="W215" s="614">
        <f t="shared" si="459"/>
        <v>195</v>
      </c>
      <c r="X215" s="614">
        <f t="shared" si="459"/>
        <v>206</v>
      </c>
      <c r="Y215" s="614">
        <f t="shared" si="459"/>
        <v>161</v>
      </c>
      <c r="Z215" s="614">
        <f t="shared" si="459"/>
        <v>188</v>
      </c>
      <c r="AA215" s="614">
        <f t="shared" si="459"/>
        <v>211</v>
      </c>
      <c r="AB215" s="615">
        <f t="shared" si="459"/>
        <v>245</v>
      </c>
      <c r="AC215" s="1100"/>
      <c r="AD215" s="1316"/>
      <c r="AE215" s="1316"/>
      <c r="AF215" s="1316"/>
      <c r="AG215" s="1316"/>
      <c r="AH215" s="1316"/>
      <c r="AI215" s="1316"/>
      <c r="AJ215" s="1316"/>
    </row>
    <row r="216" spans="1:44" s="306" customFormat="1" ht="21.75" customHeight="1" x14ac:dyDescent="0.25">
      <c r="A216" s="1018" t="s">
        <v>302</v>
      </c>
      <c r="B216" s="1019"/>
      <c r="C216" s="1102"/>
      <c r="D216" s="592"/>
      <c r="E216" s="593"/>
      <c r="F216" s="593"/>
      <c r="G216" s="594"/>
      <c r="H216" s="595"/>
      <c r="I216" s="593"/>
      <c r="J216" s="593"/>
      <c r="K216" s="594"/>
      <c r="L216" s="576"/>
      <c r="M216" s="1320">
        <f>+M171+M174+M177+M180+M183+M186+M189+M192+M195+M198+M201+M204+M207</f>
        <v>60.5</v>
      </c>
      <c r="N216" s="1317">
        <f t="shared" ref="N216:T216" si="460">+N171+N174+N177+N180+N183+N186+N189+N192+N195+N198+N201+N204+N207</f>
        <v>1815</v>
      </c>
      <c r="O216" s="1317">
        <f t="shared" si="460"/>
        <v>1260</v>
      </c>
      <c r="P216" s="1317">
        <f t="shared" si="460"/>
        <v>180</v>
      </c>
      <c r="Q216" s="1317">
        <f t="shared" si="460"/>
        <v>376</v>
      </c>
      <c r="R216" s="1317">
        <f t="shared" si="460"/>
        <v>670</v>
      </c>
      <c r="S216" s="1317">
        <f t="shared" si="460"/>
        <v>34</v>
      </c>
      <c r="T216" s="1317">
        <f t="shared" si="460"/>
        <v>555</v>
      </c>
      <c r="U216" s="610">
        <f>+U171+U174+U177+U180+U183+U186+U189+U192+U195+U198+U201+U204+U207</f>
        <v>0</v>
      </c>
      <c r="V216" s="610">
        <f t="shared" ref="V216:AB216" si="461">+V171+V174+V177+V180+V183+V186+V189+V192+V195+V198+V201+V204+V207</f>
        <v>30</v>
      </c>
      <c r="W216" s="610">
        <f t="shared" si="461"/>
        <v>272</v>
      </c>
      <c r="X216" s="610">
        <f t="shared" si="461"/>
        <v>390</v>
      </c>
      <c r="Y216" s="610">
        <f t="shared" si="461"/>
        <v>212</v>
      </c>
      <c r="Z216" s="610">
        <f t="shared" si="461"/>
        <v>230</v>
      </c>
      <c r="AA216" s="610">
        <f t="shared" si="461"/>
        <v>98</v>
      </c>
      <c r="AB216" s="610">
        <f t="shared" si="461"/>
        <v>28</v>
      </c>
      <c r="AC216" s="1181">
        <f>+AC171+AC174+AC177+AC180+AC183+AC186+AC189+AC192+AC195+AC198+AC201+AC204+AC207</f>
        <v>0</v>
      </c>
      <c r="AD216" s="1181">
        <f t="shared" ref="AD216:AJ216" si="462">+AD171+AD174+AD177+AD180+AD183+AD186+AD189+AD192+AD195+AD198+AD201+AD204+AD207</f>
        <v>1.5</v>
      </c>
      <c r="AE216" s="1181">
        <f t="shared" si="462"/>
        <v>13.933333333333334</v>
      </c>
      <c r="AF216" s="1181">
        <f t="shared" si="462"/>
        <v>17.966666666666665</v>
      </c>
      <c r="AG216" s="1181">
        <f t="shared" si="462"/>
        <v>10.933333333333334</v>
      </c>
      <c r="AH216" s="1181">
        <f t="shared" si="462"/>
        <v>9.7333333333333325</v>
      </c>
      <c r="AI216" s="1181">
        <f t="shared" si="462"/>
        <v>4.9000000000000004</v>
      </c>
      <c r="AJ216" s="1181">
        <f t="shared" si="462"/>
        <v>1.5333333333333334</v>
      </c>
      <c r="AK216" s="561" t="b">
        <f>(U216+U217)/30=AC216</f>
        <v>1</v>
      </c>
      <c r="AL216" s="561" t="b">
        <f>(V216+V217)/30=AD216</f>
        <v>1</v>
      </c>
      <c r="AM216" s="561" t="b">
        <f t="shared" ref="AM216" si="463">(W216+W217)/30=AE216</f>
        <v>1</v>
      </c>
      <c r="AN216" s="561" t="b">
        <f t="shared" ref="AN216" si="464">(X216+X217)/30=AF216</f>
        <v>1</v>
      </c>
      <c r="AO216" s="561" t="b">
        <f t="shared" ref="AO216" si="465">(Y216+Y217)/30=AG216</f>
        <v>1</v>
      </c>
      <c r="AP216" s="561" t="b">
        <f t="shared" ref="AP216" si="466">(Z216+Z217)/30=AH216</f>
        <v>1</v>
      </c>
      <c r="AQ216" s="561" t="b">
        <f t="shared" ref="AQ216" si="467">(AA216+AA217)/30=AI216</f>
        <v>1</v>
      </c>
      <c r="AR216" s="561" t="b">
        <f t="shared" ref="AR216" si="468">(AB216+AB217)/30=AJ216</f>
        <v>1</v>
      </c>
    </row>
    <row r="217" spans="1:44" s="306" customFormat="1" ht="27" customHeight="1" thickBot="1" x14ac:dyDescent="0.3">
      <c r="A217" s="1021"/>
      <c r="B217" s="1022"/>
      <c r="C217" s="1103"/>
      <c r="D217" s="598"/>
      <c r="E217" s="599"/>
      <c r="F217" s="599"/>
      <c r="G217" s="600"/>
      <c r="H217" s="601"/>
      <c r="I217" s="599"/>
      <c r="J217" s="599"/>
      <c r="K217" s="600"/>
      <c r="L217" s="580"/>
      <c r="M217" s="1321"/>
      <c r="N217" s="1318"/>
      <c r="O217" s="1318"/>
      <c r="P217" s="1318"/>
      <c r="Q217" s="1318"/>
      <c r="R217" s="1318"/>
      <c r="S217" s="1318"/>
      <c r="T217" s="1318"/>
      <c r="U217" s="613">
        <f>+U172+U175+U178+U181+U184+U187+U190+U193+U196+U199+U202+U205+U208</f>
        <v>0</v>
      </c>
      <c r="V217" s="613">
        <f t="shared" ref="V217:AB217" si="469">+V172+V175+V178+V181+V184+V187+V190+V193+V196+V199+V202+V205+V208</f>
        <v>15</v>
      </c>
      <c r="W217" s="613">
        <f t="shared" si="469"/>
        <v>146</v>
      </c>
      <c r="X217" s="613">
        <f t="shared" si="469"/>
        <v>149</v>
      </c>
      <c r="Y217" s="613">
        <f t="shared" si="469"/>
        <v>116</v>
      </c>
      <c r="Z217" s="613">
        <f t="shared" si="469"/>
        <v>62</v>
      </c>
      <c r="AA217" s="613">
        <f t="shared" si="469"/>
        <v>49</v>
      </c>
      <c r="AB217" s="613">
        <f t="shared" si="469"/>
        <v>18</v>
      </c>
      <c r="AC217" s="1314"/>
      <c r="AD217" s="1314"/>
      <c r="AE217" s="1314"/>
      <c r="AF217" s="1314"/>
      <c r="AG217" s="1314"/>
      <c r="AH217" s="1314"/>
      <c r="AI217" s="1314"/>
      <c r="AJ217" s="1314"/>
    </row>
    <row r="218" spans="1:44" s="306" customFormat="1" ht="10.5" customHeight="1" x14ac:dyDescent="0.25">
      <c r="A218" s="1121" t="s">
        <v>169</v>
      </c>
      <c r="B218" s="1122"/>
      <c r="C218" s="1123"/>
      <c r="D218" s="616"/>
      <c r="E218" s="617"/>
      <c r="F218" s="617"/>
      <c r="G218" s="618"/>
      <c r="H218" s="619"/>
      <c r="I218" s="617"/>
      <c r="J218" s="617"/>
      <c r="K218" s="618"/>
      <c r="L218" s="586"/>
      <c r="M218" s="1116">
        <f>+M214+M216</f>
        <v>240</v>
      </c>
      <c r="N218" s="995">
        <f t="shared" ref="N218:T218" si="470">SUM(N214:N217)</f>
        <v>7200</v>
      </c>
      <c r="O218" s="995">
        <f t="shared" si="470"/>
        <v>5035</v>
      </c>
      <c r="P218" s="995">
        <f t="shared" si="470"/>
        <v>1222</v>
      </c>
      <c r="Q218" s="995">
        <f t="shared" si="470"/>
        <v>1223</v>
      </c>
      <c r="R218" s="995">
        <f t="shared" si="470"/>
        <v>2346</v>
      </c>
      <c r="S218" s="995">
        <f t="shared" si="470"/>
        <v>244</v>
      </c>
      <c r="T218" s="992">
        <f t="shared" si="470"/>
        <v>2165</v>
      </c>
      <c r="U218" s="604">
        <f>SUM(U214,U216)</f>
        <v>452</v>
      </c>
      <c r="V218" s="605">
        <f t="shared" ref="V218:AB218" si="471">SUM(V214,V216)</f>
        <v>620</v>
      </c>
      <c r="W218" s="605">
        <f t="shared" si="471"/>
        <v>722</v>
      </c>
      <c r="X218" s="605">
        <f t="shared" si="471"/>
        <v>882</v>
      </c>
      <c r="Y218" s="605">
        <f t="shared" si="471"/>
        <v>583</v>
      </c>
      <c r="Z218" s="605">
        <f t="shared" si="471"/>
        <v>692</v>
      </c>
      <c r="AA218" s="605">
        <f t="shared" si="471"/>
        <v>608</v>
      </c>
      <c r="AB218" s="606">
        <f t="shared" si="471"/>
        <v>476</v>
      </c>
      <c r="AC218" s="1116">
        <f>SUM(AC214:AC217)</f>
        <v>21.766666666666666</v>
      </c>
      <c r="AD218" s="990">
        <f t="shared" ref="AD218:AJ218" si="472">SUM(AD214:AD217)</f>
        <v>29.433333333333334</v>
      </c>
      <c r="AE218" s="990">
        <f t="shared" si="472"/>
        <v>35.433333333333337</v>
      </c>
      <c r="AF218" s="990">
        <f t="shared" si="472"/>
        <v>41.233333333333334</v>
      </c>
      <c r="AG218" s="990">
        <f t="shared" si="472"/>
        <v>28.666666666666668</v>
      </c>
      <c r="AH218" s="990">
        <f t="shared" si="472"/>
        <v>30.4</v>
      </c>
      <c r="AI218" s="990">
        <f t="shared" si="472"/>
        <v>28.933333333333337</v>
      </c>
      <c r="AJ218" s="1348">
        <f t="shared" si="472"/>
        <v>24.633333333333336</v>
      </c>
      <c r="AK218" s="561" t="b">
        <f>(U218+U219)/30=AC218</f>
        <v>1</v>
      </c>
      <c r="AL218" s="561" t="b">
        <f>(V218+V219)/30=AD218</f>
        <v>1</v>
      </c>
      <c r="AM218" s="561" t="b">
        <f t="shared" ref="AM218" si="473">(W218+W219)/30=AE218</f>
        <v>1</v>
      </c>
      <c r="AN218" s="561" t="b">
        <f t="shared" ref="AN218" si="474">(X218+X219)/30=AF218</f>
        <v>1</v>
      </c>
      <c r="AO218" s="561" t="b">
        <f t="shared" ref="AO218" si="475">(Y218+Y219)/30=AG218</f>
        <v>1</v>
      </c>
      <c r="AP218" s="561" t="b">
        <f t="shared" ref="AP218" si="476">(Z218+Z219)/30=AH218</f>
        <v>0</v>
      </c>
      <c r="AQ218" s="561" t="b">
        <f t="shared" ref="AQ218" si="477">(AA218+AA219)/30=AI218</f>
        <v>1</v>
      </c>
      <c r="AR218" s="561" t="b">
        <f t="shared" ref="AR218" si="478">(AB218+AB219)/30=AJ218</f>
        <v>1</v>
      </c>
    </row>
    <row r="219" spans="1:44" s="306" customFormat="1" ht="10.5" customHeight="1" thickBot="1" x14ac:dyDescent="0.3">
      <c r="A219" s="1124"/>
      <c r="B219" s="1125"/>
      <c r="C219" s="1126"/>
      <c r="D219" s="620"/>
      <c r="E219" s="621"/>
      <c r="F219" s="621"/>
      <c r="G219" s="622"/>
      <c r="H219" s="623"/>
      <c r="I219" s="621"/>
      <c r="J219" s="621"/>
      <c r="K219" s="622"/>
      <c r="L219" s="591"/>
      <c r="M219" s="1132"/>
      <c r="N219" s="996"/>
      <c r="O219" s="996"/>
      <c r="P219" s="996"/>
      <c r="Q219" s="996"/>
      <c r="R219" s="996"/>
      <c r="S219" s="996"/>
      <c r="T219" s="993"/>
      <c r="U219" s="607">
        <f>SUM(U215,U217)</f>
        <v>201</v>
      </c>
      <c r="V219" s="608">
        <f t="shared" ref="V219:AB219" si="479">SUM(V215,V217)</f>
        <v>263</v>
      </c>
      <c r="W219" s="608">
        <f t="shared" si="479"/>
        <v>341</v>
      </c>
      <c r="X219" s="608">
        <f t="shared" si="479"/>
        <v>355</v>
      </c>
      <c r="Y219" s="608">
        <f t="shared" si="479"/>
        <v>277</v>
      </c>
      <c r="Z219" s="608">
        <f t="shared" si="479"/>
        <v>250</v>
      </c>
      <c r="AA219" s="608">
        <f t="shared" si="479"/>
        <v>260</v>
      </c>
      <c r="AB219" s="609">
        <f t="shared" si="479"/>
        <v>263</v>
      </c>
      <c r="AC219" s="1132"/>
      <c r="AD219" s="991"/>
      <c r="AE219" s="991"/>
      <c r="AF219" s="991"/>
      <c r="AG219" s="991"/>
      <c r="AH219" s="991"/>
      <c r="AI219" s="991"/>
      <c r="AJ219" s="1349"/>
      <c r="AK219" s="561"/>
    </row>
    <row r="220" spans="1:44" s="154" customFormat="1" ht="12" customHeight="1" x14ac:dyDescent="0.25">
      <c r="A220" s="1114" t="s">
        <v>41</v>
      </c>
      <c r="B220" s="1115"/>
      <c r="C220" s="1115"/>
      <c r="D220" s="624"/>
      <c r="E220" s="624"/>
      <c r="F220" s="624"/>
      <c r="G220" s="624"/>
      <c r="H220" s="624"/>
      <c r="I220" s="624"/>
      <c r="J220" s="624"/>
      <c r="K220" s="624"/>
      <c r="L220" s="624"/>
      <c r="M220" s="624"/>
      <c r="N220" s="624"/>
      <c r="O220" s="624"/>
      <c r="P220" s="624"/>
      <c r="Q220" s="624"/>
      <c r="R220" s="624"/>
      <c r="S220" s="624"/>
      <c r="T220" s="624"/>
      <c r="U220" s="625">
        <v>45</v>
      </c>
      <c r="V220" s="243">
        <v>45</v>
      </c>
      <c r="W220" s="243">
        <v>45</v>
      </c>
      <c r="X220" s="243">
        <v>45</v>
      </c>
      <c r="Y220" s="243">
        <v>45</v>
      </c>
      <c r="Z220" s="243">
        <v>45</v>
      </c>
      <c r="AA220" s="243">
        <v>45</v>
      </c>
      <c r="AB220" s="626">
        <v>45</v>
      </c>
      <c r="AC220" s="537"/>
      <c r="AD220" s="534"/>
      <c r="AE220" s="534"/>
      <c r="AF220" s="534"/>
      <c r="AG220" s="534"/>
      <c r="AH220" s="534"/>
      <c r="AI220" s="534"/>
      <c r="AJ220" s="627"/>
    </row>
    <row r="221" spans="1:44" s="154" customFormat="1" ht="13.5" customHeight="1" x14ac:dyDescent="0.25">
      <c r="A221" s="1127" t="s">
        <v>42</v>
      </c>
      <c r="B221" s="1128"/>
      <c r="C221" s="1128"/>
      <c r="D221" s="628"/>
      <c r="E221" s="628"/>
      <c r="F221" s="628"/>
      <c r="G221" s="628"/>
      <c r="H221" s="628"/>
      <c r="I221" s="628"/>
      <c r="J221" s="628"/>
      <c r="K221" s="628"/>
      <c r="L221" s="628"/>
      <c r="M221" s="628"/>
      <c r="N221" s="628"/>
      <c r="O221" s="628"/>
      <c r="P221" s="628"/>
      <c r="Q221" s="628"/>
      <c r="R221" s="628"/>
      <c r="S221" s="628"/>
      <c r="T221" s="628"/>
      <c r="U221" s="256">
        <f>COUNTIF($D$13:$G$219,1)</f>
        <v>0</v>
      </c>
      <c r="V221" s="539">
        <f>COUNTIF($D$13:$G$219,2)</f>
        <v>1</v>
      </c>
      <c r="W221" s="539">
        <f>COUNTIF($D$13:$G$219,3)</f>
        <v>1</v>
      </c>
      <c r="X221" s="539">
        <f>COUNTIF($D$13:$G$219,4)</f>
        <v>6</v>
      </c>
      <c r="Y221" s="539">
        <f>COUNTIF($D$13:$G$219,5)</f>
        <v>1</v>
      </c>
      <c r="Z221" s="539">
        <f>COUNTIF($D$13:$G$219,6)</f>
        <v>4</v>
      </c>
      <c r="AA221" s="539">
        <f>COUNTIF($D$13:$G$219,7)</f>
        <v>1</v>
      </c>
      <c r="AB221" s="251">
        <f>COUNTIF($D$13:$G$219,8)</f>
        <v>4</v>
      </c>
      <c r="AC221" s="196"/>
      <c r="AD221" s="539"/>
      <c r="AE221" s="539"/>
      <c r="AF221" s="539"/>
      <c r="AG221" s="539"/>
      <c r="AH221" s="539"/>
      <c r="AI221" s="539"/>
      <c r="AJ221" s="629"/>
    </row>
    <row r="222" spans="1:44" s="154" customFormat="1" ht="12" customHeight="1" x14ac:dyDescent="0.25">
      <c r="A222" s="1127" t="s">
        <v>312</v>
      </c>
      <c r="B222" s="1128"/>
      <c r="C222" s="1128"/>
      <c r="D222" s="628"/>
      <c r="E222" s="628"/>
      <c r="F222" s="628"/>
      <c r="G222" s="628"/>
      <c r="H222" s="628"/>
      <c r="I222" s="628"/>
      <c r="J222" s="628"/>
      <c r="K222" s="628"/>
      <c r="L222" s="628"/>
      <c r="M222" s="628"/>
      <c r="N222" s="628"/>
      <c r="O222" s="628"/>
      <c r="P222" s="628"/>
      <c r="Q222" s="628"/>
      <c r="R222" s="628"/>
      <c r="S222" s="628"/>
      <c r="T222" s="628"/>
      <c r="U222" s="256">
        <f>COUNTIF($H$13:$K$219,1)</f>
        <v>3</v>
      </c>
      <c r="V222" s="539">
        <f>COUNTIF($H$13:$K$219,2)</f>
        <v>9</v>
      </c>
      <c r="W222" s="539">
        <f>COUNTIF($H$13:$K$219,3)</f>
        <v>6</v>
      </c>
      <c r="X222" s="539">
        <f>COUNTIF($H$13:$K$219,4)</f>
        <v>5</v>
      </c>
      <c r="Y222" s="539">
        <f>COUNTIF($H$13:$K$219,5)</f>
        <v>4</v>
      </c>
      <c r="Z222" s="539">
        <f>COUNTIF($H$13:$K$219,6)</f>
        <v>5</v>
      </c>
      <c r="AA222" s="539">
        <f>COUNTIF($H$13:$K$219,7)</f>
        <v>7</v>
      </c>
      <c r="AB222" s="251">
        <f>COUNTIF($H$13:$K$219,8)</f>
        <v>2</v>
      </c>
      <c r="AC222" s="196"/>
      <c r="AD222" s="539"/>
      <c r="AE222" s="539"/>
      <c r="AF222" s="539"/>
      <c r="AG222" s="539"/>
      <c r="AH222" s="539"/>
      <c r="AI222" s="539"/>
      <c r="AJ222" s="629"/>
    </row>
    <row r="223" spans="1:44" s="154" customFormat="1" ht="12.75" customHeight="1" thickBot="1" x14ac:dyDescent="0.3">
      <c r="A223" s="1117" t="s">
        <v>43</v>
      </c>
      <c r="B223" s="1118"/>
      <c r="C223" s="1118"/>
      <c r="D223" s="630"/>
      <c r="E223" s="630"/>
      <c r="F223" s="630"/>
      <c r="G223" s="630"/>
      <c r="H223" s="630"/>
      <c r="I223" s="630"/>
      <c r="J223" s="630"/>
      <c r="K223" s="630"/>
      <c r="L223" s="630"/>
      <c r="M223" s="630"/>
      <c r="N223" s="630"/>
      <c r="O223" s="630"/>
      <c r="P223" s="630"/>
      <c r="Q223" s="630"/>
      <c r="R223" s="630"/>
      <c r="S223" s="630"/>
      <c r="T223" s="630"/>
      <c r="U223" s="631">
        <f>COUNTIF($L$13:$L$219,1)</f>
        <v>0</v>
      </c>
      <c r="V223" s="632">
        <f>COUNTIF($L$13:$L$219,2)</f>
        <v>0</v>
      </c>
      <c r="W223" s="632">
        <f>COUNTIF($L$13:$L$219,3)</f>
        <v>0</v>
      </c>
      <c r="X223" s="632">
        <f>COUNTIF($L$13:$L$219,4)</f>
        <v>1</v>
      </c>
      <c r="Y223" s="632">
        <f>COUNTIF($L$13:$L$219,5)</f>
        <v>1</v>
      </c>
      <c r="Z223" s="632">
        <f>COUNTIF($L$13:$L$219,6)</f>
        <v>0</v>
      </c>
      <c r="AA223" s="632">
        <f>COUNTIF($L$13:$L$219,7)</f>
        <v>2</v>
      </c>
      <c r="AB223" s="633">
        <f>COUNTIF($L$13:$L$219,8)</f>
        <v>0</v>
      </c>
      <c r="AC223" s="634"/>
      <c r="AD223" s="632"/>
      <c r="AE223" s="632"/>
      <c r="AF223" s="632"/>
      <c r="AG223" s="632"/>
      <c r="AH223" s="632"/>
      <c r="AI223" s="632"/>
      <c r="AJ223" s="635"/>
    </row>
    <row r="224" spans="1:44" s="154" customFormat="1" ht="15.75" x14ac:dyDescent="0.25">
      <c r="A224" s="636" t="s">
        <v>2</v>
      </c>
      <c r="B224" s="237"/>
      <c r="C224" s="237"/>
      <c r="D224" s="237"/>
      <c r="E224" s="237"/>
      <c r="F224" s="237"/>
      <c r="G224" s="636" t="s">
        <v>2</v>
      </c>
      <c r="H224" s="237"/>
      <c r="I224" s="237"/>
      <c r="J224" s="237"/>
      <c r="K224" s="237"/>
      <c r="L224" s="237"/>
      <c r="M224" s="237"/>
      <c r="N224" s="237"/>
      <c r="O224" s="237"/>
      <c r="P224" s="237"/>
      <c r="Q224" s="237"/>
      <c r="R224" s="237"/>
      <c r="S224" s="237"/>
      <c r="T224" s="637"/>
      <c r="U224" s="637"/>
      <c r="V224" s="637"/>
      <c r="W224" s="637"/>
      <c r="X224" s="637"/>
      <c r="Y224" s="637"/>
      <c r="Z224" s="637"/>
      <c r="AA224" s="237"/>
      <c r="AB224" s="237"/>
      <c r="AC224" s="237"/>
      <c r="AD224" s="237"/>
      <c r="AE224" s="237"/>
      <c r="AF224" s="237"/>
      <c r="AG224" s="237"/>
      <c r="AH224" s="162"/>
      <c r="AI224" s="162"/>
      <c r="AJ224" s="162"/>
    </row>
    <row r="225" spans="1:43" s="154" customFormat="1" ht="15.75" x14ac:dyDescent="0.25">
      <c r="A225" s="638" t="s">
        <v>249</v>
      </c>
      <c r="B225" s="638"/>
      <c r="C225" s="638"/>
      <c r="D225" s="162"/>
      <c r="E225" s="162"/>
      <c r="F225" s="162"/>
      <c r="G225" s="638" t="s">
        <v>251</v>
      </c>
      <c r="H225" s="638"/>
      <c r="I225" s="638"/>
      <c r="J225" s="162"/>
      <c r="K225" s="162"/>
      <c r="L225" s="162"/>
      <c r="M225" s="162"/>
      <c r="N225" s="162"/>
      <c r="O225" s="639"/>
      <c r="P225" s="640"/>
      <c r="Q225" s="640"/>
      <c r="R225" s="640"/>
      <c r="S225" s="640"/>
      <c r="T225" s="640"/>
      <c r="U225" s="640"/>
      <c r="V225" s="640"/>
      <c r="W225" s="994" t="s">
        <v>363</v>
      </c>
      <c r="X225" s="994"/>
      <c r="Y225" s="994"/>
      <c r="Z225" s="994"/>
      <c r="AA225" s="994"/>
      <c r="AB225" s="994"/>
      <c r="AC225" s="994"/>
      <c r="AD225" s="994"/>
      <c r="AE225" s="994"/>
      <c r="AF225" s="994"/>
      <c r="AG225" s="994"/>
      <c r="AH225" s="994"/>
      <c r="AI225" s="162"/>
      <c r="AJ225" s="162"/>
    </row>
    <row r="226" spans="1:43" s="154" customFormat="1" ht="15.75" x14ac:dyDescent="0.25">
      <c r="A226" s="638"/>
      <c r="B226" s="638"/>
      <c r="C226" s="638"/>
      <c r="D226" s="162"/>
      <c r="E226" s="162"/>
      <c r="F226" s="162"/>
      <c r="G226" s="641" t="s">
        <v>340</v>
      </c>
      <c r="H226" s="641"/>
      <c r="I226" s="641"/>
      <c r="J226" s="641"/>
      <c r="K226" s="641"/>
      <c r="L226" s="641"/>
      <c r="M226" s="641"/>
      <c r="N226" s="641"/>
      <c r="O226" s="641"/>
      <c r="P226" s="162"/>
      <c r="Q226" s="162"/>
      <c r="R226" s="162"/>
      <c r="S226" s="162"/>
      <c r="T226" s="162"/>
      <c r="U226" s="162"/>
      <c r="V226" s="640"/>
      <c r="W226" s="640" t="s">
        <v>364</v>
      </c>
      <c r="X226" s="640"/>
      <c r="Y226" s="640"/>
      <c r="Z226" s="640"/>
      <c r="AA226" s="640"/>
      <c r="AB226" s="640"/>
      <c r="AC226" s="640"/>
      <c r="AD226" s="640"/>
      <c r="AE226" s="640"/>
      <c r="AF226" s="640"/>
      <c r="AG226" s="640"/>
      <c r="AH226" s="162"/>
      <c r="AI226" s="162"/>
      <c r="AJ226" s="162"/>
    </row>
    <row r="227" spans="1:43" s="154" customFormat="1" ht="15.75" x14ac:dyDescent="0.25">
      <c r="A227" s="641" t="s">
        <v>168</v>
      </c>
      <c r="B227" s="641"/>
      <c r="C227" s="642" t="s">
        <v>250</v>
      </c>
      <c r="D227" s="162"/>
      <c r="E227" s="162"/>
      <c r="F227" s="162"/>
      <c r="G227" s="162"/>
      <c r="H227" s="162"/>
      <c r="I227" s="162"/>
      <c r="J227" s="162"/>
      <c r="K227" s="162"/>
      <c r="L227" s="162"/>
      <c r="M227" s="162"/>
      <c r="N227" s="162"/>
      <c r="O227" s="643"/>
      <c r="P227" s="640" t="s">
        <v>388</v>
      </c>
      <c r="Q227" s="640"/>
      <c r="R227" s="640"/>
      <c r="S227" s="640"/>
      <c r="T227" s="640"/>
      <c r="U227" s="640"/>
      <c r="V227" s="640"/>
      <c r="W227" s="640" t="s">
        <v>381</v>
      </c>
      <c r="X227" s="640"/>
      <c r="Y227" s="640"/>
      <c r="Z227" s="640"/>
      <c r="AA227" s="640"/>
      <c r="AB227" s="640"/>
      <c r="AC227" s="1325" t="s">
        <v>366</v>
      </c>
      <c r="AD227" s="1325"/>
      <c r="AE227" s="1325"/>
      <c r="AF227" s="1325"/>
      <c r="AG227" s="1325"/>
      <c r="AH227" s="1325"/>
      <c r="AI227" s="162"/>
      <c r="AJ227" s="162"/>
    </row>
    <row r="228" spans="1:43" s="154" customFormat="1" ht="18.75" customHeight="1" x14ac:dyDescent="0.25">
      <c r="A228" s="1101" t="s">
        <v>328</v>
      </c>
      <c r="B228" s="1101"/>
      <c r="C228" s="1101"/>
      <c r="D228" s="162"/>
      <c r="E228" s="162"/>
      <c r="F228" s="162"/>
      <c r="G228" s="162"/>
      <c r="H228" s="1101" t="s">
        <v>328</v>
      </c>
      <c r="I228" s="1101"/>
      <c r="J228" s="1101"/>
      <c r="K228" s="1101"/>
      <c r="L228" s="1101"/>
      <c r="M228" s="1101"/>
      <c r="N228" s="1101"/>
      <c r="O228" s="1101"/>
      <c r="P228" s="1101"/>
      <c r="Q228" s="1101"/>
      <c r="R228" s="1101"/>
      <c r="S228" s="1101"/>
      <c r="T228" s="1101"/>
      <c r="U228" s="1101"/>
      <c r="V228" s="640"/>
      <c r="W228" s="640" t="s">
        <v>328</v>
      </c>
      <c r="X228" s="640"/>
      <c r="Y228" s="640"/>
      <c r="Z228" s="640"/>
      <c r="AA228" s="640"/>
      <c r="AB228" s="640"/>
      <c r="AC228" s="640"/>
      <c r="AD228" s="644"/>
      <c r="AE228" s="644"/>
      <c r="AF228" s="644"/>
      <c r="AG228" s="640"/>
      <c r="AH228" s="187"/>
      <c r="AI228" s="187"/>
      <c r="AJ228" s="187"/>
    </row>
    <row r="229" spans="1:43" s="154" customFormat="1" ht="15.75" x14ac:dyDescent="0.25">
      <c r="A229" s="187"/>
      <c r="B229" s="187"/>
      <c r="C229" s="187"/>
      <c r="D229" s="187"/>
      <c r="E229" s="187"/>
      <c r="F229" s="187"/>
      <c r="G229" s="187"/>
      <c r="H229" s="187"/>
      <c r="I229" s="187"/>
      <c r="J229" s="187"/>
      <c r="K229" s="187"/>
      <c r="L229" s="187"/>
      <c r="M229" s="187"/>
      <c r="N229" s="187"/>
      <c r="O229" s="187"/>
      <c r="P229" s="187"/>
      <c r="Q229" s="187"/>
      <c r="R229" s="187"/>
      <c r="S229" s="187"/>
      <c r="T229" s="187"/>
      <c r="U229" s="187"/>
      <c r="V229" s="187"/>
      <c r="W229" s="187"/>
      <c r="X229" s="187"/>
      <c r="Y229" s="187"/>
      <c r="Z229" s="187"/>
      <c r="AA229" s="187"/>
      <c r="AB229" s="187"/>
      <c r="AC229" s="187"/>
      <c r="AD229" s="187"/>
      <c r="AE229" s="187"/>
      <c r="AF229" s="187"/>
      <c r="AG229" s="187"/>
      <c r="AH229" s="187"/>
      <c r="AI229" s="187"/>
      <c r="AJ229" s="187"/>
    </row>
    <row r="230" spans="1:43" s="154" customFormat="1" ht="10.5" hidden="1" customHeight="1" thickBot="1" x14ac:dyDescent="0.3">
      <c r="A230" s="1129" t="s">
        <v>138</v>
      </c>
      <c r="B230" s="1130"/>
      <c r="C230" s="1130"/>
      <c r="D230" s="1130"/>
      <c r="E230" s="1130"/>
      <c r="F230" s="1130"/>
      <c r="G230" s="1130"/>
      <c r="H230" s="1130"/>
      <c r="I230" s="1130"/>
      <c r="J230" s="1130"/>
      <c r="K230" s="1130"/>
      <c r="L230" s="1130"/>
      <c r="M230" s="1130"/>
      <c r="N230" s="1130"/>
      <c r="O230" s="1130"/>
      <c r="P230" s="1130"/>
      <c r="Q230" s="1130"/>
      <c r="R230" s="1130"/>
      <c r="S230" s="1130"/>
      <c r="T230" s="1130"/>
      <c r="U230" s="1130"/>
      <c r="V230" s="1130"/>
      <c r="W230" s="1130"/>
      <c r="X230" s="1130"/>
      <c r="Y230" s="1130"/>
      <c r="Z230" s="1130"/>
      <c r="AA230" s="1130"/>
      <c r="AB230" s="1130"/>
      <c r="AC230" s="1130"/>
      <c r="AD230" s="1130"/>
      <c r="AE230" s="1130"/>
      <c r="AF230" s="1130"/>
      <c r="AG230" s="1130"/>
      <c r="AH230" s="1130"/>
      <c r="AI230" s="1130"/>
      <c r="AJ230" s="1131"/>
    </row>
    <row r="231" spans="1:43" x14ac:dyDescent="0.25">
      <c r="A231" s="109"/>
      <c r="B231" s="109"/>
      <c r="C231" s="109"/>
      <c r="D231" s="109"/>
      <c r="E231" s="109"/>
      <c r="F231" s="109"/>
      <c r="G231" s="109"/>
      <c r="H231" s="109"/>
      <c r="I231" s="109"/>
      <c r="J231" s="109"/>
      <c r="K231" s="109"/>
      <c r="L231" s="109"/>
      <c r="M231" s="109"/>
      <c r="N231" s="109"/>
      <c r="O231" s="109"/>
      <c r="P231" s="109"/>
      <c r="Q231" s="109"/>
      <c r="R231" s="109"/>
      <c r="S231" s="109"/>
      <c r="T231" s="109"/>
      <c r="U231" s="109"/>
      <c r="V231" s="109"/>
      <c r="W231" s="109"/>
      <c r="X231" s="109"/>
      <c r="Y231" s="109"/>
      <c r="Z231" s="109"/>
      <c r="AA231" s="109"/>
      <c r="AB231" s="109"/>
      <c r="AC231" s="109"/>
      <c r="AD231" s="109"/>
      <c r="AE231" s="109"/>
      <c r="AF231" s="109"/>
      <c r="AG231" s="109"/>
      <c r="AH231" s="109"/>
      <c r="AI231" s="109"/>
      <c r="AJ231" s="109"/>
    </row>
    <row r="232" spans="1:43" x14ac:dyDescent="0.25">
      <c r="A232" s="109"/>
      <c r="B232" s="109"/>
      <c r="C232" s="109"/>
      <c r="D232" s="109"/>
      <c r="E232" s="109"/>
      <c r="F232" s="109"/>
      <c r="G232" s="109"/>
      <c r="H232" s="109"/>
      <c r="I232" s="109"/>
      <c r="J232" s="109"/>
      <c r="K232" s="109"/>
      <c r="L232" s="109"/>
      <c r="M232" s="109"/>
      <c r="N232" s="109"/>
      <c r="O232" s="109"/>
      <c r="P232" s="109"/>
      <c r="Q232" s="109"/>
      <c r="R232" s="109"/>
      <c r="S232" s="109"/>
      <c r="T232" s="109"/>
      <c r="U232" s="109"/>
      <c r="V232" s="109"/>
      <c r="W232" s="109"/>
      <c r="X232" s="109"/>
      <c r="Y232" s="109"/>
      <c r="Z232" s="109"/>
      <c r="AA232" s="109"/>
      <c r="AB232" s="109"/>
      <c r="AC232" s="109"/>
      <c r="AD232" s="109"/>
      <c r="AE232" s="109"/>
      <c r="AF232" s="109"/>
      <c r="AG232" s="109"/>
      <c r="AH232" s="109"/>
      <c r="AI232" s="109"/>
      <c r="AJ232" s="109"/>
    </row>
    <row r="233" spans="1:43" x14ac:dyDescent="0.25">
      <c r="A233" s="109"/>
      <c r="B233" s="109"/>
      <c r="C233" s="109"/>
      <c r="D233" s="109"/>
      <c r="E233" s="109"/>
      <c r="F233" s="109"/>
      <c r="G233" s="109"/>
      <c r="H233" s="109"/>
      <c r="I233" s="109"/>
      <c r="J233" s="109"/>
      <c r="K233" s="109"/>
      <c r="L233" s="109"/>
      <c r="M233" s="109"/>
      <c r="N233" s="109"/>
      <c r="O233" s="109"/>
      <c r="P233" s="109"/>
      <c r="Q233" s="109"/>
      <c r="R233" s="109"/>
      <c r="S233" s="109"/>
      <c r="T233" s="109"/>
      <c r="U233" s="109"/>
      <c r="V233" s="109"/>
      <c r="W233" s="109"/>
      <c r="X233" s="109"/>
      <c r="Y233" s="109"/>
      <c r="Z233" s="109"/>
      <c r="AA233" s="109"/>
      <c r="AB233" s="109"/>
      <c r="AC233" s="109"/>
      <c r="AD233" s="109"/>
      <c r="AE233" s="109"/>
      <c r="AF233" s="109"/>
      <c r="AG233" s="109"/>
      <c r="AH233" s="109"/>
      <c r="AI233" s="109"/>
      <c r="AJ233" s="109"/>
    </row>
    <row r="234" spans="1:43" ht="15.75" thickBot="1" x14ac:dyDescent="0.3">
      <c r="A234" s="109"/>
      <c r="B234" s="109"/>
      <c r="C234" s="109"/>
      <c r="D234" s="109"/>
      <c r="E234" s="109"/>
      <c r="F234" s="109"/>
      <c r="G234" s="109"/>
      <c r="H234" s="109"/>
      <c r="I234" s="109"/>
      <c r="J234" s="109"/>
      <c r="K234" s="109"/>
      <c r="L234" s="109"/>
      <c r="M234" s="109"/>
      <c r="N234" s="109"/>
      <c r="O234" s="109"/>
      <c r="P234" s="109"/>
      <c r="Q234" s="109"/>
      <c r="R234" s="109"/>
      <c r="S234" s="109"/>
      <c r="T234" s="109"/>
      <c r="U234" s="109"/>
      <c r="V234" s="109"/>
      <c r="W234" s="109"/>
      <c r="X234" s="109"/>
      <c r="Y234" s="109"/>
      <c r="Z234" s="109"/>
      <c r="AA234" s="109"/>
      <c r="AB234" s="109"/>
      <c r="AC234" s="109"/>
      <c r="AD234" s="109"/>
      <c r="AE234" s="109"/>
      <c r="AF234" s="109"/>
      <c r="AG234" s="109"/>
      <c r="AH234" s="109"/>
      <c r="AI234" s="109"/>
      <c r="AJ234" s="109"/>
      <c r="AK234" s="98"/>
      <c r="AL234" s="98"/>
      <c r="AM234" s="98"/>
      <c r="AN234" s="98"/>
      <c r="AO234" s="98"/>
      <c r="AP234" s="98"/>
      <c r="AQ234" s="98"/>
    </row>
    <row r="235" spans="1:43" ht="10.5" customHeight="1" thickBot="1" x14ac:dyDescent="0.3">
      <c r="A235" s="806" t="s">
        <v>135</v>
      </c>
      <c r="B235" s="807"/>
      <c r="C235" s="807"/>
      <c r="D235" s="807"/>
      <c r="E235" s="807"/>
      <c r="F235" s="807"/>
      <c r="G235" s="807"/>
      <c r="H235" s="807"/>
      <c r="I235" s="807"/>
      <c r="J235" s="807"/>
      <c r="K235" s="807"/>
      <c r="L235" s="807"/>
      <c r="M235" s="807"/>
      <c r="N235" s="807"/>
      <c r="O235" s="807"/>
      <c r="P235" s="807"/>
      <c r="Q235" s="807"/>
      <c r="R235" s="807"/>
      <c r="S235" s="807"/>
      <c r="T235" s="807"/>
      <c r="U235" s="807"/>
      <c r="V235" s="807"/>
      <c r="W235" s="807"/>
      <c r="X235" s="807"/>
      <c r="Y235" s="807"/>
      <c r="Z235" s="807"/>
      <c r="AA235" s="807"/>
      <c r="AB235" s="807"/>
      <c r="AC235" s="807"/>
      <c r="AD235" s="807"/>
      <c r="AE235" s="807"/>
      <c r="AF235" s="807"/>
      <c r="AG235" s="807"/>
      <c r="AH235" s="807"/>
      <c r="AI235" s="807"/>
      <c r="AJ235" s="808"/>
      <c r="AK235" s="98"/>
      <c r="AL235" s="98"/>
      <c r="AM235" s="98"/>
      <c r="AN235" s="98"/>
      <c r="AO235" s="98"/>
      <c r="AP235" s="98"/>
      <c r="AQ235" s="98"/>
    </row>
    <row r="236" spans="1:43" ht="10.5" customHeight="1" thickBot="1" x14ac:dyDescent="0.3">
      <c r="A236" s="965" t="s">
        <v>138</v>
      </c>
      <c r="B236" s="966"/>
      <c r="C236" s="966"/>
      <c r="D236" s="966"/>
      <c r="E236" s="966"/>
      <c r="F236" s="966"/>
      <c r="G236" s="966"/>
      <c r="H236" s="966"/>
      <c r="I236" s="966"/>
      <c r="J236" s="966"/>
      <c r="K236" s="966"/>
      <c r="L236" s="966"/>
      <c r="M236" s="966"/>
      <c r="N236" s="966"/>
      <c r="O236" s="966"/>
      <c r="P236" s="966"/>
      <c r="Q236" s="966"/>
      <c r="R236" s="966"/>
      <c r="S236" s="966"/>
      <c r="T236" s="966"/>
      <c r="U236" s="966"/>
      <c r="V236" s="966"/>
      <c r="W236" s="966"/>
      <c r="X236" s="966"/>
      <c r="Y236" s="966"/>
      <c r="Z236" s="966"/>
      <c r="AA236" s="966"/>
      <c r="AB236" s="966"/>
      <c r="AC236" s="966"/>
      <c r="AD236" s="966"/>
      <c r="AE236" s="966"/>
      <c r="AF236" s="966"/>
      <c r="AG236" s="966"/>
      <c r="AH236" s="966"/>
      <c r="AI236" s="966"/>
      <c r="AJ236" s="967"/>
      <c r="AK236" s="98"/>
      <c r="AL236" s="98"/>
      <c r="AM236" s="98"/>
      <c r="AN236" s="98"/>
      <c r="AO236" s="98"/>
      <c r="AP236" s="98"/>
      <c r="AQ236" s="98"/>
    </row>
    <row r="237" spans="1:43" s="24" customFormat="1" ht="10.5" customHeight="1" x14ac:dyDescent="0.2">
      <c r="A237" s="968">
        <v>1</v>
      </c>
      <c r="B237" s="969"/>
      <c r="C237" s="970" t="s">
        <v>38</v>
      </c>
      <c r="D237" s="882"/>
      <c r="E237" s="884"/>
      <c r="F237" s="884"/>
      <c r="G237" s="886"/>
      <c r="H237" s="971">
        <v>7</v>
      </c>
      <c r="I237" s="884"/>
      <c r="J237" s="884"/>
      <c r="K237" s="886"/>
      <c r="L237" s="888"/>
      <c r="M237" s="890">
        <f>N237/30</f>
        <v>3</v>
      </c>
      <c r="N237" s="892">
        <f>O237+T237</f>
        <v>90</v>
      </c>
      <c r="O237" s="892">
        <f t="shared" ref="O237" si="480">P237+Q237+R237+S237</f>
        <v>60</v>
      </c>
      <c r="P237" s="972">
        <v>26</v>
      </c>
      <c r="Q237" s="972"/>
      <c r="R237" s="972">
        <v>32</v>
      </c>
      <c r="S237" s="972">
        <v>2</v>
      </c>
      <c r="T237" s="896">
        <f>SUM(U238:AB238)</f>
        <v>30</v>
      </c>
      <c r="U237" s="136"/>
      <c r="V237" s="25"/>
      <c r="W237" s="25"/>
      <c r="X237" s="136"/>
      <c r="Y237" s="25"/>
      <c r="Z237" s="136"/>
      <c r="AA237" s="72">
        <v>60</v>
      </c>
      <c r="AB237" s="73"/>
      <c r="AC237" s="973">
        <f t="shared" ref="AC237" si="481">(U237+U238)/30</f>
        <v>0</v>
      </c>
      <c r="AD237" s="953">
        <f t="shared" ref="AD237" si="482">(V237+V238)/30</f>
        <v>0</v>
      </c>
      <c r="AE237" s="953">
        <f t="shared" ref="AE237" si="483">(W237+W238)/30</f>
        <v>0</v>
      </c>
      <c r="AF237" s="953">
        <f t="shared" ref="AF237" si="484">(X237+X238)/30</f>
        <v>0</v>
      </c>
      <c r="AG237" s="953">
        <f t="shared" ref="AG237" si="485">(Y237+Y238)/30</f>
        <v>0</v>
      </c>
      <c r="AH237" s="953">
        <f t="shared" ref="AH237" si="486">(Z237+Z238)/30</f>
        <v>0</v>
      </c>
      <c r="AI237" s="953">
        <f t="shared" ref="AI237" si="487">(AA237+AA238)/30</f>
        <v>3</v>
      </c>
      <c r="AJ237" s="954">
        <f t="shared" ref="AJ237" si="488">(AB237+AB238)/30</f>
        <v>0</v>
      </c>
      <c r="AK237" s="24" t="b">
        <f>P237+Q237+R237+S237=SUM(U237:AB237)</f>
        <v>1</v>
      </c>
    </row>
    <row r="238" spans="1:43" s="24" customFormat="1" ht="10.5" customHeight="1" x14ac:dyDescent="0.2">
      <c r="A238" s="905"/>
      <c r="B238" s="908"/>
      <c r="C238" s="911"/>
      <c r="D238" s="841"/>
      <c r="E238" s="729"/>
      <c r="F238" s="729"/>
      <c r="G238" s="730"/>
      <c r="H238" s="728"/>
      <c r="I238" s="729"/>
      <c r="J238" s="729"/>
      <c r="K238" s="730"/>
      <c r="L238" s="963"/>
      <c r="M238" s="915"/>
      <c r="N238" s="918"/>
      <c r="O238" s="918"/>
      <c r="P238" s="898"/>
      <c r="Q238" s="898"/>
      <c r="R238" s="898"/>
      <c r="S238" s="898"/>
      <c r="T238" s="901"/>
      <c r="U238" s="26"/>
      <c r="V238" s="123"/>
      <c r="W238" s="123"/>
      <c r="X238" s="123"/>
      <c r="Y238" s="123"/>
      <c r="Z238" s="123"/>
      <c r="AA238" s="146">
        <v>30</v>
      </c>
      <c r="AB238" s="27"/>
      <c r="AC238" s="974"/>
      <c r="AD238" s="874"/>
      <c r="AE238" s="874"/>
      <c r="AF238" s="874"/>
      <c r="AG238" s="874"/>
      <c r="AH238" s="874"/>
      <c r="AI238" s="874"/>
      <c r="AJ238" s="875"/>
    </row>
    <row r="239" spans="1:43" s="24" customFormat="1" ht="10.5" customHeight="1" x14ac:dyDescent="0.2">
      <c r="A239" s="906"/>
      <c r="B239" s="909"/>
      <c r="C239" s="921"/>
      <c r="D239" s="842"/>
      <c r="E239" s="732"/>
      <c r="F239" s="732"/>
      <c r="G239" s="733"/>
      <c r="H239" s="731"/>
      <c r="I239" s="732"/>
      <c r="J239" s="732"/>
      <c r="K239" s="733"/>
      <c r="L239" s="964"/>
      <c r="M239" s="916"/>
      <c r="N239" s="919"/>
      <c r="O239" s="919"/>
      <c r="P239" s="899"/>
      <c r="Q239" s="899"/>
      <c r="R239" s="899"/>
      <c r="S239" s="899"/>
      <c r="T239" s="902"/>
      <c r="U239" s="26"/>
      <c r="V239" s="123"/>
      <c r="W239" s="123"/>
      <c r="X239" s="74"/>
      <c r="Y239" s="123"/>
      <c r="Z239" s="123"/>
      <c r="AA239" s="30" t="s">
        <v>308</v>
      </c>
      <c r="AB239" s="27"/>
      <c r="AC239" s="974"/>
      <c r="AD239" s="874"/>
      <c r="AE239" s="874"/>
      <c r="AF239" s="874"/>
      <c r="AG239" s="874"/>
      <c r="AH239" s="874"/>
      <c r="AI239" s="874"/>
      <c r="AJ239" s="875"/>
    </row>
    <row r="240" spans="1:43" s="24" customFormat="1" ht="10.5" customHeight="1" x14ac:dyDescent="0.2">
      <c r="A240" s="905">
        <f>1+A237</f>
        <v>2</v>
      </c>
      <c r="B240" s="961"/>
      <c r="C240" s="911" t="s">
        <v>37</v>
      </c>
      <c r="D240" s="841"/>
      <c r="E240" s="729"/>
      <c r="F240" s="729"/>
      <c r="G240" s="730"/>
      <c r="H240" s="728">
        <v>4</v>
      </c>
      <c r="I240" s="729"/>
      <c r="J240" s="729"/>
      <c r="K240" s="730"/>
      <c r="L240" s="963"/>
      <c r="M240" s="915">
        <f>N240/30</f>
        <v>3</v>
      </c>
      <c r="N240" s="918">
        <f>O240+T240</f>
        <v>90</v>
      </c>
      <c r="O240" s="918">
        <f t="shared" ref="O240" si="489">P240+Q240+R240+S240</f>
        <v>60</v>
      </c>
      <c r="P240" s="898">
        <v>30</v>
      </c>
      <c r="Q240" s="898"/>
      <c r="R240" s="898">
        <v>30</v>
      </c>
      <c r="S240" s="899"/>
      <c r="T240" s="901">
        <f>SUM(U241:AB241)</f>
        <v>30</v>
      </c>
      <c r="U240" s="32"/>
      <c r="V240" s="129"/>
      <c r="W240" s="128">
        <v>30</v>
      </c>
      <c r="X240" s="129">
        <v>30</v>
      </c>
      <c r="Y240" s="33"/>
      <c r="Z240" s="33"/>
      <c r="AA240" s="34"/>
      <c r="AB240" s="35"/>
      <c r="AC240" s="955">
        <f t="shared" ref="AC240" si="490">(U240+U241)/30</f>
        <v>0</v>
      </c>
      <c r="AD240" s="957">
        <f t="shared" ref="AD240" si="491">(V240+V241)/30</f>
        <v>0</v>
      </c>
      <c r="AE240" s="957">
        <f t="shared" ref="AE240" si="492">(W240+W241)/30</f>
        <v>1.5</v>
      </c>
      <c r="AF240" s="957">
        <f t="shared" ref="AF240" si="493">(X240+X241)/30</f>
        <v>1.5</v>
      </c>
      <c r="AG240" s="957">
        <f t="shared" ref="AG240" si="494">(Y240+Y241)/30</f>
        <v>0</v>
      </c>
      <c r="AH240" s="957">
        <f t="shared" ref="AH240" si="495">(Z240+Z241)/30</f>
        <v>0</v>
      </c>
      <c r="AI240" s="957">
        <f t="shared" ref="AI240" si="496">(AA240+AA241)/30</f>
        <v>0</v>
      </c>
      <c r="AJ240" s="959">
        <f t="shared" ref="AJ240" si="497">(AB240+AB241)/30</f>
        <v>0</v>
      </c>
      <c r="AK240" s="24" t="b">
        <f>P240+Q240+R240+S240=SUM(U240:AB240)</f>
        <v>1</v>
      </c>
    </row>
    <row r="241" spans="1:43" s="24" customFormat="1" ht="10.5" customHeight="1" x14ac:dyDescent="0.2">
      <c r="A241" s="905"/>
      <c r="B241" s="961"/>
      <c r="C241" s="911"/>
      <c r="D241" s="841"/>
      <c r="E241" s="729"/>
      <c r="F241" s="729"/>
      <c r="G241" s="730"/>
      <c r="H241" s="728"/>
      <c r="I241" s="729"/>
      <c r="J241" s="729"/>
      <c r="K241" s="730"/>
      <c r="L241" s="963"/>
      <c r="M241" s="915"/>
      <c r="N241" s="918"/>
      <c r="O241" s="918"/>
      <c r="P241" s="898"/>
      <c r="Q241" s="898"/>
      <c r="R241" s="898"/>
      <c r="S241" s="723"/>
      <c r="T241" s="901"/>
      <c r="U241" s="26"/>
      <c r="V241" s="129"/>
      <c r="W241" s="147">
        <v>15</v>
      </c>
      <c r="X241" s="127">
        <v>15</v>
      </c>
      <c r="Y241" s="36"/>
      <c r="Z241" s="36"/>
      <c r="AA241" s="37"/>
      <c r="AB241" s="38"/>
      <c r="AC241" s="903"/>
      <c r="AD241" s="874"/>
      <c r="AE241" s="874"/>
      <c r="AF241" s="874"/>
      <c r="AG241" s="874"/>
      <c r="AH241" s="874"/>
      <c r="AI241" s="874"/>
      <c r="AJ241" s="875"/>
    </row>
    <row r="242" spans="1:43" s="24" customFormat="1" ht="10.5" customHeight="1" thickBot="1" x14ac:dyDescent="0.25">
      <c r="A242" s="906"/>
      <c r="B242" s="962"/>
      <c r="C242" s="921"/>
      <c r="D242" s="842"/>
      <c r="E242" s="732"/>
      <c r="F242" s="732"/>
      <c r="G242" s="733"/>
      <c r="H242" s="731"/>
      <c r="I242" s="732"/>
      <c r="J242" s="732"/>
      <c r="K242" s="733"/>
      <c r="L242" s="964"/>
      <c r="M242" s="916"/>
      <c r="N242" s="919"/>
      <c r="O242" s="919"/>
      <c r="P242" s="899"/>
      <c r="Q242" s="899"/>
      <c r="R242" s="899"/>
      <c r="S242" s="723"/>
      <c r="T242" s="902"/>
      <c r="V242" s="123"/>
      <c r="W242" s="123"/>
      <c r="X242" s="30" t="s">
        <v>308</v>
      </c>
      <c r="Y242" s="36"/>
      <c r="Z242" s="36"/>
      <c r="AA242" s="37"/>
      <c r="AB242" s="38"/>
      <c r="AC242" s="956"/>
      <c r="AD242" s="958"/>
      <c r="AE242" s="958"/>
      <c r="AF242" s="958"/>
      <c r="AG242" s="958"/>
      <c r="AH242" s="958"/>
      <c r="AI242" s="958"/>
      <c r="AJ242" s="960"/>
    </row>
    <row r="243" spans="1:43" ht="10.5" customHeight="1" x14ac:dyDescent="0.2">
      <c r="A243" s="734" t="s">
        <v>39</v>
      </c>
      <c r="B243" s="735"/>
      <c r="C243" s="736"/>
      <c r="D243" s="62"/>
      <c r="E243" s="63"/>
      <c r="F243" s="63"/>
      <c r="G243" s="64"/>
      <c r="H243" s="65"/>
      <c r="I243" s="63"/>
      <c r="J243" s="63"/>
      <c r="K243" s="64"/>
      <c r="L243" s="66"/>
      <c r="M243" s="758">
        <f>SUM(M237:M242)</f>
        <v>6</v>
      </c>
      <c r="N243" s="760">
        <f t="shared" ref="N243:T243" si="498">SUM(N237:N242)</f>
        <v>180</v>
      </c>
      <c r="O243" s="760">
        <f t="shared" si="498"/>
        <v>120</v>
      </c>
      <c r="P243" s="762">
        <f t="shared" si="498"/>
        <v>56</v>
      </c>
      <c r="Q243" s="762">
        <f t="shared" si="498"/>
        <v>0</v>
      </c>
      <c r="R243" s="762">
        <f t="shared" si="498"/>
        <v>62</v>
      </c>
      <c r="S243" s="762">
        <f t="shared" si="498"/>
        <v>2</v>
      </c>
      <c r="T243" s="764">
        <f t="shared" si="498"/>
        <v>60</v>
      </c>
      <c r="U243" s="137">
        <f>U237+U240</f>
        <v>0</v>
      </c>
      <c r="V243" s="143">
        <f t="shared" ref="V243:AB243" si="499">V237+V240</f>
        <v>0</v>
      </c>
      <c r="W243" s="143">
        <f t="shared" si="499"/>
        <v>30</v>
      </c>
      <c r="X243" s="143">
        <f t="shared" si="499"/>
        <v>30</v>
      </c>
      <c r="Y243" s="143">
        <f t="shared" si="499"/>
        <v>0</v>
      </c>
      <c r="Z243" s="143">
        <f t="shared" si="499"/>
        <v>0</v>
      </c>
      <c r="AA243" s="143">
        <f t="shared" si="499"/>
        <v>60</v>
      </c>
      <c r="AB243" s="141">
        <f t="shared" si="499"/>
        <v>0</v>
      </c>
      <c r="AC243" s="758">
        <f>SUM(AC237:AC242)</f>
        <v>0</v>
      </c>
      <c r="AD243" s="825">
        <f t="shared" ref="AD243:AJ243" si="500">SUM(AD237:AD242)</f>
        <v>0</v>
      </c>
      <c r="AE243" s="825">
        <f t="shared" si="500"/>
        <v>1.5</v>
      </c>
      <c r="AF243" s="825">
        <f t="shared" si="500"/>
        <v>1.5</v>
      </c>
      <c r="AG243" s="825">
        <f t="shared" si="500"/>
        <v>0</v>
      </c>
      <c r="AH243" s="825">
        <f t="shared" si="500"/>
        <v>0</v>
      </c>
      <c r="AI243" s="825">
        <f t="shared" si="500"/>
        <v>3</v>
      </c>
      <c r="AJ243" s="827">
        <f t="shared" si="500"/>
        <v>0</v>
      </c>
      <c r="AK243" s="31" t="b">
        <f>(U243+U244)/30=AC243</f>
        <v>1</v>
      </c>
      <c r="AL243" s="31" t="b">
        <f t="shared" ref="AL243" si="501">(V243+V244)/30=AD243</f>
        <v>1</v>
      </c>
      <c r="AM243" s="31" t="b">
        <f t="shared" ref="AM243" si="502">(W243+W244)/30=AE243</f>
        <v>1</v>
      </c>
      <c r="AN243" s="31" t="b">
        <f t="shared" ref="AN243" si="503">(X243+X244)/30=AF243</f>
        <v>1</v>
      </c>
      <c r="AO243" s="31" t="b">
        <f t="shared" ref="AO243" si="504">(Y243+Y244)/30=AG243</f>
        <v>1</v>
      </c>
      <c r="AP243" s="31" t="b">
        <f t="shared" ref="AP243" si="505">(Z243+Z244)/30=AH243</f>
        <v>1</v>
      </c>
      <c r="AQ243" s="31" t="b">
        <f t="shared" ref="AQ243" si="506">(AA243+AA244)/30=AI243</f>
        <v>1</v>
      </c>
    </row>
    <row r="244" spans="1:43" ht="10.5" customHeight="1" thickBot="1" x14ac:dyDescent="0.3">
      <c r="A244" s="737"/>
      <c r="B244" s="738"/>
      <c r="C244" s="739"/>
      <c r="D244" s="67"/>
      <c r="E244" s="57"/>
      <c r="F244" s="57"/>
      <c r="G244" s="58"/>
      <c r="H244" s="68"/>
      <c r="I244" s="57"/>
      <c r="J244" s="57"/>
      <c r="K244" s="58"/>
      <c r="L244" s="69"/>
      <c r="M244" s="759"/>
      <c r="N244" s="761"/>
      <c r="O244" s="761"/>
      <c r="P244" s="763"/>
      <c r="Q244" s="763"/>
      <c r="R244" s="763"/>
      <c r="S244" s="763"/>
      <c r="T244" s="765"/>
      <c r="U244" s="59">
        <f>U238+U241</f>
        <v>0</v>
      </c>
      <c r="V244" s="134">
        <f t="shared" ref="V244:AB244" si="507">V238+V241</f>
        <v>0</v>
      </c>
      <c r="W244" s="134">
        <f t="shared" si="507"/>
        <v>15</v>
      </c>
      <c r="X244" s="134">
        <f t="shared" si="507"/>
        <v>15</v>
      </c>
      <c r="Y244" s="134">
        <f t="shared" si="507"/>
        <v>0</v>
      </c>
      <c r="Z244" s="134">
        <f t="shared" si="507"/>
        <v>0</v>
      </c>
      <c r="AA244" s="134">
        <f t="shared" si="507"/>
        <v>30</v>
      </c>
      <c r="AB244" s="140">
        <f t="shared" si="507"/>
        <v>0</v>
      </c>
      <c r="AC244" s="759"/>
      <c r="AD244" s="826"/>
      <c r="AE244" s="826"/>
      <c r="AF244" s="826"/>
      <c r="AG244" s="826"/>
      <c r="AH244" s="826"/>
      <c r="AI244" s="826"/>
      <c r="AJ244" s="828"/>
      <c r="AK244" s="98"/>
      <c r="AL244" s="98"/>
      <c r="AM244" s="98"/>
      <c r="AN244" s="98"/>
      <c r="AO244" s="98"/>
      <c r="AP244" s="98"/>
      <c r="AQ244" s="98"/>
    </row>
    <row r="245" spans="1:43" ht="10.5" customHeight="1" thickBot="1" x14ac:dyDescent="0.3">
      <c r="A245" s="943" t="s">
        <v>139</v>
      </c>
      <c r="B245" s="944"/>
      <c r="C245" s="944"/>
      <c r="D245" s="944"/>
      <c r="E245" s="944"/>
      <c r="F245" s="944"/>
      <c r="G245" s="944"/>
      <c r="H245" s="944"/>
      <c r="I245" s="944"/>
      <c r="J245" s="944"/>
      <c r="K245" s="944"/>
      <c r="L245" s="944"/>
      <c r="M245" s="944"/>
      <c r="N245" s="944"/>
      <c r="O245" s="944"/>
      <c r="P245" s="944"/>
      <c r="Q245" s="944"/>
      <c r="R245" s="944"/>
      <c r="S245" s="944"/>
      <c r="T245" s="944"/>
      <c r="U245" s="944"/>
      <c r="V245" s="944"/>
      <c r="W245" s="944"/>
      <c r="X245" s="944"/>
      <c r="Y245" s="944"/>
      <c r="Z245" s="944"/>
      <c r="AA245" s="944"/>
      <c r="AB245" s="944"/>
      <c r="AC245" s="944"/>
      <c r="AD245" s="944"/>
      <c r="AE245" s="944"/>
      <c r="AF245" s="944"/>
      <c r="AG245" s="944"/>
      <c r="AH245" s="944"/>
      <c r="AI245" s="944"/>
      <c r="AJ245" s="945"/>
      <c r="AK245" s="98"/>
      <c r="AL245" s="98"/>
      <c r="AM245" s="98"/>
      <c r="AN245" s="98"/>
      <c r="AO245" s="98"/>
      <c r="AP245" s="98"/>
      <c r="AQ245" s="98"/>
    </row>
    <row r="246" spans="1:43" s="101" customFormat="1" ht="10.5" customHeight="1" x14ac:dyDescent="0.2">
      <c r="A246" s="924">
        <f>1+A240</f>
        <v>3</v>
      </c>
      <c r="B246" s="927"/>
      <c r="C246" s="937" t="s">
        <v>73</v>
      </c>
      <c r="D246" s="946"/>
      <c r="E246" s="947"/>
      <c r="F246" s="947"/>
      <c r="G246" s="948"/>
      <c r="H246" s="949">
        <v>4</v>
      </c>
      <c r="I246" s="947"/>
      <c r="J246" s="947"/>
      <c r="K246" s="948"/>
      <c r="L246" s="950"/>
      <c r="M246" s="890">
        <f t="shared" ref="M246" si="508">N246/30</f>
        <v>3</v>
      </c>
      <c r="N246" s="892">
        <f>O246+T246</f>
        <v>90</v>
      </c>
      <c r="O246" s="892">
        <f t="shared" ref="O246" si="509">P246+Q246+R246+S246</f>
        <v>60</v>
      </c>
      <c r="P246" s="951"/>
      <c r="Q246" s="951"/>
      <c r="R246" s="951">
        <v>60</v>
      </c>
      <c r="S246" s="951"/>
      <c r="T246" s="896">
        <f>SUM(U247:AB247)</f>
        <v>30</v>
      </c>
      <c r="U246" s="645"/>
      <c r="V246" s="645"/>
      <c r="W246" s="645">
        <v>30</v>
      </c>
      <c r="X246" s="645">
        <v>30</v>
      </c>
      <c r="Y246" s="646"/>
      <c r="Z246" s="646"/>
      <c r="AA246" s="647"/>
      <c r="AB246" s="647"/>
      <c r="AC246" s="952">
        <f t="shared" ref="AC246" si="510">(U246+U247)/30</f>
        <v>0</v>
      </c>
      <c r="AD246" s="953">
        <f t="shared" ref="AD246" si="511">(V246+V247)/30</f>
        <v>0</v>
      </c>
      <c r="AE246" s="953">
        <f t="shared" ref="AE246" si="512">(W246+W247)/30</f>
        <v>1.5</v>
      </c>
      <c r="AF246" s="953">
        <f t="shared" ref="AF246" si="513">(X246+X247)/30</f>
        <v>1.5</v>
      </c>
      <c r="AG246" s="953">
        <f t="shared" ref="AG246" si="514">(Y246+Y247)/30</f>
        <v>0</v>
      </c>
      <c r="AH246" s="953">
        <f t="shared" ref="AH246" si="515">(Z246+Z247)/30</f>
        <v>0</v>
      </c>
      <c r="AI246" s="953">
        <f t="shared" ref="AI246" si="516">(AA246+AA247)/30</f>
        <v>0</v>
      </c>
      <c r="AJ246" s="954">
        <f t="shared" ref="AJ246" si="517">(AB246+AB247)/30</f>
        <v>0</v>
      </c>
      <c r="AK246" s="101" t="b">
        <f>P246+Q246+R246+S246=SUM(U246:AB246)</f>
        <v>1</v>
      </c>
    </row>
    <row r="247" spans="1:43" s="101" customFormat="1" ht="10.5" customHeight="1" x14ac:dyDescent="0.2">
      <c r="A247" s="924"/>
      <c r="B247" s="927"/>
      <c r="C247" s="937"/>
      <c r="D247" s="802"/>
      <c r="E247" s="811"/>
      <c r="F247" s="811"/>
      <c r="G247" s="814"/>
      <c r="H247" s="778"/>
      <c r="I247" s="811"/>
      <c r="J247" s="811"/>
      <c r="K247" s="814"/>
      <c r="L247" s="931"/>
      <c r="M247" s="915"/>
      <c r="N247" s="918"/>
      <c r="O247" s="918"/>
      <c r="P247" s="934"/>
      <c r="Q247" s="934"/>
      <c r="R247" s="934"/>
      <c r="S247" s="934"/>
      <c r="T247" s="901"/>
      <c r="U247" s="533"/>
      <c r="V247" s="533"/>
      <c r="W247" s="533">
        <v>15</v>
      </c>
      <c r="X247" s="533">
        <v>15</v>
      </c>
      <c r="Y247" s="533"/>
      <c r="Z247" s="533"/>
      <c r="AA247" s="93"/>
      <c r="AB247" s="93"/>
      <c r="AC247" s="903"/>
      <c r="AD247" s="874"/>
      <c r="AE247" s="874"/>
      <c r="AF247" s="874"/>
      <c r="AG247" s="874"/>
      <c r="AH247" s="874"/>
      <c r="AI247" s="874"/>
      <c r="AJ247" s="875"/>
    </row>
    <row r="248" spans="1:43" s="101" customFormat="1" ht="10.5" customHeight="1" x14ac:dyDescent="0.2">
      <c r="A248" s="925"/>
      <c r="B248" s="928"/>
      <c r="C248" s="938"/>
      <c r="D248" s="803"/>
      <c r="E248" s="812"/>
      <c r="F248" s="812"/>
      <c r="G248" s="815"/>
      <c r="H248" s="804"/>
      <c r="I248" s="812"/>
      <c r="J248" s="812"/>
      <c r="K248" s="815"/>
      <c r="L248" s="932"/>
      <c r="M248" s="915"/>
      <c r="N248" s="918"/>
      <c r="O248" s="918"/>
      <c r="P248" s="934"/>
      <c r="Q248" s="934"/>
      <c r="R248" s="934"/>
      <c r="S248" s="934"/>
      <c r="T248" s="901"/>
      <c r="U248" s="533"/>
      <c r="V248" s="533"/>
      <c r="W248" s="96"/>
      <c r="X248" s="648" t="s">
        <v>308</v>
      </c>
      <c r="Y248" s="533"/>
      <c r="Z248" s="533"/>
      <c r="AA248" s="93"/>
      <c r="AB248" s="93"/>
      <c r="AC248" s="903"/>
      <c r="AD248" s="874"/>
      <c r="AE248" s="874"/>
      <c r="AF248" s="874"/>
      <c r="AG248" s="874"/>
      <c r="AH248" s="874"/>
      <c r="AI248" s="874"/>
      <c r="AJ248" s="875"/>
    </row>
    <row r="249" spans="1:43" s="24" customFormat="1" ht="10.5" customHeight="1" x14ac:dyDescent="0.2">
      <c r="A249" s="923">
        <f>1+A246</f>
        <v>4</v>
      </c>
      <c r="B249" s="926"/>
      <c r="C249" s="936" t="s">
        <v>83</v>
      </c>
      <c r="D249" s="801"/>
      <c r="E249" s="810"/>
      <c r="F249" s="810"/>
      <c r="G249" s="813"/>
      <c r="H249" s="777">
        <v>4</v>
      </c>
      <c r="I249" s="810"/>
      <c r="J249" s="810"/>
      <c r="K249" s="813"/>
      <c r="L249" s="930"/>
      <c r="M249" s="914">
        <f t="shared" ref="M249" si="518">N249/30</f>
        <v>6</v>
      </c>
      <c r="N249" s="917">
        <f>O249+T249</f>
        <v>180</v>
      </c>
      <c r="O249" s="942">
        <f t="shared" ref="O249" si="519">P249+Q249+R249+S249</f>
        <v>120</v>
      </c>
      <c r="P249" s="933">
        <v>6</v>
      </c>
      <c r="Q249" s="933">
        <v>20</v>
      </c>
      <c r="R249" s="933">
        <v>90</v>
      </c>
      <c r="S249" s="821">
        <v>4</v>
      </c>
      <c r="T249" s="900">
        <f>SUM(U250:AB250)</f>
        <v>60</v>
      </c>
      <c r="U249" s="649"/>
      <c r="V249" s="533"/>
      <c r="W249" s="533">
        <v>50</v>
      </c>
      <c r="X249" s="533">
        <v>70</v>
      </c>
      <c r="Y249" s="533"/>
      <c r="Z249" s="533"/>
      <c r="AA249" s="650"/>
      <c r="AB249" s="650"/>
      <c r="AC249" s="903">
        <f t="shared" ref="AC249" si="520">(U249+U250)/30</f>
        <v>0</v>
      </c>
      <c r="AD249" s="874">
        <f t="shared" ref="AD249" si="521">(V249+V250)/30</f>
        <v>0</v>
      </c>
      <c r="AE249" s="874">
        <f t="shared" ref="AE249" si="522">(W249+W250)/30</f>
        <v>2.5</v>
      </c>
      <c r="AF249" s="874">
        <f t="shared" ref="AF249" si="523">(X249+X250)/30</f>
        <v>3.5</v>
      </c>
      <c r="AG249" s="874">
        <f t="shared" ref="AG249" si="524">(Y249+Y250)/30</f>
        <v>0</v>
      </c>
      <c r="AH249" s="874">
        <f t="shared" ref="AH249" si="525">(Z249+Z250)/30</f>
        <v>0</v>
      </c>
      <c r="AI249" s="874">
        <f t="shared" ref="AI249" si="526">(AA249+AA250)/30</f>
        <v>0</v>
      </c>
      <c r="AJ249" s="875">
        <f t="shared" ref="AJ249" si="527">(AB249+AB250)/30</f>
        <v>0</v>
      </c>
      <c r="AK249" s="24" t="b">
        <f>P249+Q249+R249+S249=SUM(U249:AB249)</f>
        <v>1</v>
      </c>
    </row>
    <row r="250" spans="1:43" s="24" customFormat="1" ht="10.5" customHeight="1" x14ac:dyDescent="0.2">
      <c r="A250" s="924"/>
      <c r="B250" s="927"/>
      <c r="C250" s="937"/>
      <c r="D250" s="802"/>
      <c r="E250" s="811"/>
      <c r="F250" s="811"/>
      <c r="G250" s="814"/>
      <c r="H250" s="778"/>
      <c r="I250" s="811"/>
      <c r="J250" s="811"/>
      <c r="K250" s="814"/>
      <c r="L250" s="931"/>
      <c r="M250" s="915"/>
      <c r="N250" s="918"/>
      <c r="O250" s="942"/>
      <c r="P250" s="934"/>
      <c r="Q250" s="934"/>
      <c r="R250" s="934"/>
      <c r="S250" s="821"/>
      <c r="T250" s="901"/>
      <c r="U250" s="95"/>
      <c r="V250" s="533"/>
      <c r="W250" s="533">
        <v>25</v>
      </c>
      <c r="X250" s="533">
        <v>35</v>
      </c>
      <c r="Y250" s="533"/>
      <c r="Z250" s="533"/>
      <c r="AA250" s="93"/>
      <c r="AB250" s="93"/>
      <c r="AC250" s="903"/>
      <c r="AD250" s="874"/>
      <c r="AE250" s="874"/>
      <c r="AF250" s="874"/>
      <c r="AG250" s="874"/>
      <c r="AH250" s="874"/>
      <c r="AI250" s="874"/>
      <c r="AJ250" s="875"/>
    </row>
    <row r="251" spans="1:43" s="24" customFormat="1" ht="10.5" customHeight="1" x14ac:dyDescent="0.2">
      <c r="A251" s="925"/>
      <c r="B251" s="928"/>
      <c r="C251" s="938"/>
      <c r="D251" s="803"/>
      <c r="E251" s="812"/>
      <c r="F251" s="812"/>
      <c r="G251" s="815"/>
      <c r="H251" s="804"/>
      <c r="I251" s="812"/>
      <c r="J251" s="812"/>
      <c r="K251" s="815"/>
      <c r="L251" s="932"/>
      <c r="M251" s="916"/>
      <c r="N251" s="919"/>
      <c r="O251" s="942"/>
      <c r="P251" s="935"/>
      <c r="Q251" s="935"/>
      <c r="R251" s="935"/>
      <c r="S251" s="821"/>
      <c r="T251" s="902"/>
      <c r="U251" s="95"/>
      <c r="V251" s="533"/>
      <c r="W251" s="648"/>
      <c r="X251" s="648" t="s">
        <v>308</v>
      </c>
      <c r="Y251" s="648"/>
      <c r="Z251" s="96"/>
      <c r="AA251" s="93"/>
      <c r="AB251" s="93"/>
      <c r="AC251" s="903"/>
      <c r="AD251" s="874"/>
      <c r="AE251" s="874"/>
      <c r="AF251" s="874"/>
      <c r="AG251" s="874"/>
      <c r="AH251" s="874"/>
      <c r="AI251" s="874"/>
      <c r="AJ251" s="875"/>
    </row>
    <row r="252" spans="1:43" s="101" customFormat="1" ht="10.5" customHeight="1" x14ac:dyDescent="0.2">
      <c r="A252" s="923">
        <f t="shared" ref="A252" si="528">1+A249</f>
        <v>5</v>
      </c>
      <c r="B252" s="926"/>
      <c r="C252" s="936" t="s">
        <v>100</v>
      </c>
      <c r="D252" s="801"/>
      <c r="E252" s="810"/>
      <c r="F252" s="810"/>
      <c r="G252" s="813"/>
      <c r="H252" s="777">
        <v>5</v>
      </c>
      <c r="I252" s="810"/>
      <c r="J252" s="810"/>
      <c r="K252" s="813"/>
      <c r="L252" s="930"/>
      <c r="M252" s="914">
        <f t="shared" ref="M252" si="529">N252/30</f>
        <v>9</v>
      </c>
      <c r="N252" s="917">
        <f>O252+T252</f>
        <v>270</v>
      </c>
      <c r="O252" s="917">
        <f t="shared" ref="O252" si="530">P252+Q252+R252+S252</f>
        <v>180</v>
      </c>
      <c r="P252" s="939"/>
      <c r="Q252" s="939"/>
      <c r="R252" s="939">
        <v>180</v>
      </c>
      <c r="S252" s="939"/>
      <c r="T252" s="900">
        <f>SUM(U253:AB253)</f>
        <v>90</v>
      </c>
      <c r="U252" s="92"/>
      <c r="V252" s="92"/>
      <c r="W252" s="651">
        <v>74</v>
      </c>
      <c r="X252" s="652">
        <v>92</v>
      </c>
      <c r="Y252" s="653">
        <v>14</v>
      </c>
      <c r="Z252" s="654"/>
      <c r="AA252" s="650"/>
      <c r="AB252" s="650"/>
      <c r="AC252" s="903">
        <f>(U252+U253)/30</f>
        <v>0</v>
      </c>
      <c r="AD252" s="874">
        <f t="shared" ref="AD252" si="531">(V252+V253)/30</f>
        <v>0</v>
      </c>
      <c r="AE252" s="874">
        <f t="shared" ref="AE252" si="532">(W252+W253)/30</f>
        <v>3.9333333333333331</v>
      </c>
      <c r="AF252" s="874">
        <f t="shared" ref="AF252" si="533">(X252+X253)/30</f>
        <v>4.5333333333333332</v>
      </c>
      <c r="AG252" s="874">
        <f t="shared" ref="AG252" si="534">(Y252+Y253)/30</f>
        <v>0.53333333333333333</v>
      </c>
      <c r="AH252" s="874">
        <f t="shared" ref="AH252" si="535">(Z252+Z253)/30</f>
        <v>0</v>
      </c>
      <c r="AI252" s="874">
        <f t="shared" ref="AI252" si="536">(AA252+AA253)/30</f>
        <v>0</v>
      </c>
      <c r="AJ252" s="875">
        <f t="shared" ref="AJ252" si="537">(AB252+AB253)/30</f>
        <v>0</v>
      </c>
      <c r="AK252" s="101" t="b">
        <f>P252+Q252+R252+S252=SUM(U252:AB252)</f>
        <v>1</v>
      </c>
    </row>
    <row r="253" spans="1:43" s="101" customFormat="1" ht="10.5" customHeight="1" x14ac:dyDescent="0.2">
      <c r="A253" s="924"/>
      <c r="B253" s="927"/>
      <c r="C253" s="937"/>
      <c r="D253" s="802"/>
      <c r="E253" s="811"/>
      <c r="F253" s="811"/>
      <c r="G253" s="814"/>
      <c r="H253" s="778"/>
      <c r="I253" s="811"/>
      <c r="J253" s="811"/>
      <c r="K253" s="814"/>
      <c r="L253" s="931"/>
      <c r="M253" s="915"/>
      <c r="N253" s="918"/>
      <c r="O253" s="918"/>
      <c r="P253" s="940"/>
      <c r="Q253" s="940"/>
      <c r="R253" s="940"/>
      <c r="S253" s="940"/>
      <c r="T253" s="901"/>
      <c r="U253" s="92"/>
      <c r="V253" s="92"/>
      <c r="W253" s="651">
        <v>44</v>
      </c>
      <c r="X253" s="652">
        <v>44</v>
      </c>
      <c r="Y253" s="653">
        <v>2</v>
      </c>
      <c r="Z253" s="533"/>
      <c r="AA253" s="93"/>
      <c r="AB253" s="93"/>
      <c r="AC253" s="903"/>
      <c r="AD253" s="874"/>
      <c r="AE253" s="874"/>
      <c r="AF253" s="874"/>
      <c r="AG253" s="874"/>
      <c r="AH253" s="874"/>
      <c r="AI253" s="874"/>
      <c r="AJ253" s="875"/>
    </row>
    <row r="254" spans="1:43" s="101" customFormat="1" ht="10.5" customHeight="1" x14ac:dyDescent="0.2">
      <c r="A254" s="925"/>
      <c r="B254" s="928"/>
      <c r="C254" s="938"/>
      <c r="D254" s="803"/>
      <c r="E254" s="812"/>
      <c r="F254" s="812"/>
      <c r="G254" s="815"/>
      <c r="H254" s="804"/>
      <c r="I254" s="812"/>
      <c r="J254" s="812"/>
      <c r="K254" s="815"/>
      <c r="L254" s="932"/>
      <c r="M254" s="916"/>
      <c r="N254" s="919"/>
      <c r="O254" s="919"/>
      <c r="P254" s="941"/>
      <c r="Q254" s="941"/>
      <c r="R254" s="941"/>
      <c r="S254" s="941"/>
      <c r="T254" s="902"/>
      <c r="U254" s="92"/>
      <c r="V254" s="92"/>
      <c r="W254" s="651"/>
      <c r="X254" s="91"/>
      <c r="Y254" s="648" t="s">
        <v>308</v>
      </c>
      <c r="Z254" s="533"/>
      <c r="AA254" s="93"/>
      <c r="AB254" s="93"/>
      <c r="AC254" s="903"/>
      <c r="AD254" s="874"/>
      <c r="AE254" s="874"/>
      <c r="AF254" s="874"/>
      <c r="AG254" s="874"/>
      <c r="AH254" s="874"/>
      <c r="AI254" s="874"/>
      <c r="AJ254" s="875"/>
    </row>
    <row r="255" spans="1:43" s="94" customFormat="1" ht="10.5" customHeight="1" x14ac:dyDescent="0.2">
      <c r="A255" s="923">
        <f t="shared" ref="A255" si="538">1+A252</f>
        <v>6</v>
      </c>
      <c r="B255" s="926"/>
      <c r="C255" s="920" t="s">
        <v>15</v>
      </c>
      <c r="D255" s="801"/>
      <c r="E255" s="810"/>
      <c r="F255" s="810"/>
      <c r="G255" s="813"/>
      <c r="H255" s="777">
        <v>4</v>
      </c>
      <c r="I255" s="810"/>
      <c r="J255" s="810"/>
      <c r="K255" s="813"/>
      <c r="L255" s="930"/>
      <c r="M255" s="914">
        <f t="shared" ref="M255" si="539">N255/30</f>
        <v>3</v>
      </c>
      <c r="N255" s="917">
        <f t="shared" ref="N255" si="540">O255+T255</f>
        <v>90</v>
      </c>
      <c r="O255" s="917">
        <f t="shared" ref="O255" si="541">P255+Q255+R255+S255</f>
        <v>90</v>
      </c>
      <c r="P255" s="933"/>
      <c r="Q255" s="933"/>
      <c r="R255" s="933">
        <v>90</v>
      </c>
      <c r="S255" s="933"/>
      <c r="T255" s="900">
        <f t="shared" ref="T255" si="542">SUM(U256:AB256)</f>
        <v>0</v>
      </c>
      <c r="U255" s="92"/>
      <c r="V255" s="130"/>
      <c r="W255" s="97"/>
      <c r="X255" s="130">
        <v>90</v>
      </c>
      <c r="Y255" s="133"/>
      <c r="Z255" s="130"/>
      <c r="AA255" s="93"/>
      <c r="AB255" s="93"/>
      <c r="AC255" s="903">
        <f t="shared" ref="AC255" si="543">(U255+U256)/30</f>
        <v>0</v>
      </c>
      <c r="AD255" s="874">
        <f t="shared" ref="AD255" si="544">(V255+V256)/30</f>
        <v>0</v>
      </c>
      <c r="AE255" s="874">
        <f t="shared" ref="AE255" si="545">(W255+W256)/30</f>
        <v>0</v>
      </c>
      <c r="AF255" s="874">
        <f t="shared" ref="AF255" si="546">(X255+X256)/30</f>
        <v>3</v>
      </c>
      <c r="AG255" s="874">
        <f t="shared" ref="AG255" si="547">(Y255+Y256)/30</f>
        <v>0</v>
      </c>
      <c r="AH255" s="874">
        <f t="shared" ref="AH255" si="548">(Z255+Z256)/30</f>
        <v>0</v>
      </c>
      <c r="AI255" s="874">
        <f t="shared" ref="AI255" si="549">(AA255+AA256)/30</f>
        <v>0</v>
      </c>
      <c r="AJ255" s="875">
        <f t="shared" ref="AJ255" si="550">(AB255+AB256)/30</f>
        <v>0</v>
      </c>
      <c r="AK255" s="94" t="b">
        <f>P255+Q255+R255+S255=SUM(U255:AB255)</f>
        <v>1</v>
      </c>
    </row>
    <row r="256" spans="1:43" s="94" customFormat="1" ht="10.5" customHeight="1" x14ac:dyDescent="0.2">
      <c r="A256" s="924"/>
      <c r="B256" s="927"/>
      <c r="C256" s="911"/>
      <c r="D256" s="802"/>
      <c r="E256" s="929"/>
      <c r="F256" s="929"/>
      <c r="G256" s="814"/>
      <c r="H256" s="778"/>
      <c r="I256" s="929"/>
      <c r="J256" s="929"/>
      <c r="K256" s="814"/>
      <c r="L256" s="931"/>
      <c r="M256" s="915"/>
      <c r="N256" s="918"/>
      <c r="O256" s="918"/>
      <c r="P256" s="934"/>
      <c r="Q256" s="934"/>
      <c r="R256" s="934"/>
      <c r="S256" s="934"/>
      <c r="T256" s="901"/>
      <c r="U256" s="92"/>
      <c r="V256" s="91"/>
      <c r="W256" s="97"/>
      <c r="X256" s="91"/>
      <c r="Y256" s="133"/>
      <c r="Z256" s="130"/>
      <c r="AA256" s="93"/>
      <c r="AB256" s="93"/>
      <c r="AC256" s="903"/>
      <c r="AD256" s="874"/>
      <c r="AE256" s="874"/>
      <c r="AF256" s="874"/>
      <c r="AG256" s="874"/>
      <c r="AH256" s="874"/>
      <c r="AI256" s="874"/>
      <c r="AJ256" s="875"/>
    </row>
    <row r="257" spans="1:43" s="94" customFormat="1" ht="10.5" customHeight="1" x14ac:dyDescent="0.2">
      <c r="A257" s="925"/>
      <c r="B257" s="928"/>
      <c r="C257" s="921"/>
      <c r="D257" s="803"/>
      <c r="E257" s="812"/>
      <c r="F257" s="812"/>
      <c r="G257" s="815"/>
      <c r="H257" s="804"/>
      <c r="I257" s="812"/>
      <c r="J257" s="812"/>
      <c r="K257" s="815"/>
      <c r="L257" s="932"/>
      <c r="M257" s="916"/>
      <c r="N257" s="919"/>
      <c r="O257" s="919"/>
      <c r="P257" s="935"/>
      <c r="Q257" s="935"/>
      <c r="R257" s="935"/>
      <c r="S257" s="935"/>
      <c r="T257" s="902"/>
      <c r="U257" s="92"/>
      <c r="V257" s="91"/>
      <c r="W257" s="97"/>
      <c r="X257" s="30" t="s">
        <v>308</v>
      </c>
      <c r="Y257" s="96"/>
      <c r="Z257" s="130"/>
      <c r="AA257" s="93"/>
      <c r="AB257" s="93"/>
      <c r="AC257" s="903"/>
      <c r="AD257" s="874"/>
      <c r="AE257" s="874"/>
      <c r="AF257" s="874"/>
      <c r="AG257" s="874"/>
      <c r="AH257" s="874"/>
      <c r="AI257" s="874"/>
      <c r="AJ257" s="875"/>
    </row>
    <row r="258" spans="1:43" s="24" customFormat="1" ht="10.5" customHeight="1" x14ac:dyDescent="0.2">
      <c r="A258" s="904">
        <f t="shared" ref="A258:A264" si="551">1+A255</f>
        <v>7</v>
      </c>
      <c r="B258" s="907"/>
      <c r="C258" s="920" t="s">
        <v>230</v>
      </c>
      <c r="D258" s="840"/>
      <c r="E258" s="726"/>
      <c r="F258" s="726"/>
      <c r="G258" s="727"/>
      <c r="H258" s="725">
        <v>3</v>
      </c>
      <c r="I258" s="726"/>
      <c r="J258" s="726"/>
      <c r="K258" s="727"/>
      <c r="L258" s="843"/>
      <c r="M258" s="914">
        <f t="shared" ref="M258" si="552">N258/30</f>
        <v>3</v>
      </c>
      <c r="N258" s="917">
        <f t="shared" ref="N258" si="553">O258+T258</f>
        <v>90</v>
      </c>
      <c r="O258" s="917">
        <f t="shared" ref="O258" si="554">P258+Q258+R258+S258</f>
        <v>60</v>
      </c>
      <c r="P258" s="922">
        <v>28</v>
      </c>
      <c r="Q258" s="922">
        <v>2</v>
      </c>
      <c r="R258" s="922">
        <v>28</v>
      </c>
      <c r="S258" s="922">
        <v>2</v>
      </c>
      <c r="T258" s="900">
        <f t="shared" ref="T258" si="555">SUM(U259:AB259)</f>
        <v>30</v>
      </c>
      <c r="U258" s="95"/>
      <c r="V258" s="147">
        <v>30</v>
      </c>
      <c r="W258" s="123">
        <v>30</v>
      </c>
      <c r="X258" s="75"/>
      <c r="Y258" s="129"/>
      <c r="Z258" s="129"/>
      <c r="AA258" s="126"/>
      <c r="AB258" s="126"/>
      <c r="AC258" s="903">
        <f t="shared" ref="AC258" si="556">(U258+U259)/30</f>
        <v>0</v>
      </c>
      <c r="AD258" s="874">
        <f t="shared" ref="AD258" si="557">(V258+V259)/30</f>
        <v>1.5</v>
      </c>
      <c r="AE258" s="874">
        <f t="shared" ref="AE258" si="558">(W258+W259)/30</f>
        <v>1.5</v>
      </c>
      <c r="AF258" s="874">
        <f t="shared" ref="AF258" si="559">(X258+X259)/30</f>
        <v>0</v>
      </c>
      <c r="AG258" s="874">
        <f t="shared" ref="AG258" si="560">(Y258+Y259)/30</f>
        <v>0</v>
      </c>
      <c r="AH258" s="874">
        <f t="shared" ref="AH258" si="561">(Z258+Z259)/30</f>
        <v>0</v>
      </c>
      <c r="AI258" s="874">
        <f t="shared" ref="AI258" si="562">(AA258+AA259)/30</f>
        <v>0</v>
      </c>
      <c r="AJ258" s="875">
        <f t="shared" ref="AJ258" si="563">(AB258+AB259)/30</f>
        <v>0</v>
      </c>
      <c r="AK258" s="24" t="b">
        <f>P258+Q258+R258+S258=SUM(U258:AB258)</f>
        <v>1</v>
      </c>
    </row>
    <row r="259" spans="1:43" s="24" customFormat="1" ht="10.5" customHeight="1" x14ac:dyDescent="0.2">
      <c r="A259" s="905"/>
      <c r="B259" s="908"/>
      <c r="C259" s="911"/>
      <c r="D259" s="841"/>
      <c r="E259" s="913"/>
      <c r="F259" s="913"/>
      <c r="G259" s="730"/>
      <c r="H259" s="728"/>
      <c r="I259" s="913"/>
      <c r="J259" s="913"/>
      <c r="K259" s="730"/>
      <c r="L259" s="844"/>
      <c r="M259" s="915"/>
      <c r="N259" s="918"/>
      <c r="O259" s="918"/>
      <c r="P259" s="898"/>
      <c r="Q259" s="898"/>
      <c r="R259" s="898"/>
      <c r="S259" s="898"/>
      <c r="T259" s="901"/>
      <c r="U259" s="95"/>
      <c r="V259" s="147">
        <v>15</v>
      </c>
      <c r="W259" s="123">
        <v>15</v>
      </c>
      <c r="X259" s="75"/>
      <c r="Y259" s="129"/>
      <c r="Z259" s="129"/>
      <c r="AA259" s="126"/>
      <c r="AB259" s="126"/>
      <c r="AC259" s="903"/>
      <c r="AD259" s="874"/>
      <c r="AE259" s="874"/>
      <c r="AF259" s="874"/>
      <c r="AG259" s="874"/>
      <c r="AH259" s="874"/>
      <c r="AI259" s="874"/>
      <c r="AJ259" s="875"/>
    </row>
    <row r="260" spans="1:43" s="24" customFormat="1" ht="10.5" customHeight="1" thickBot="1" x14ac:dyDescent="0.25">
      <c r="A260" s="906"/>
      <c r="B260" s="909"/>
      <c r="C260" s="921"/>
      <c r="D260" s="842"/>
      <c r="E260" s="732"/>
      <c r="F260" s="732"/>
      <c r="G260" s="733"/>
      <c r="H260" s="731"/>
      <c r="I260" s="732"/>
      <c r="J260" s="732"/>
      <c r="K260" s="733"/>
      <c r="L260" s="845"/>
      <c r="M260" s="916"/>
      <c r="N260" s="919"/>
      <c r="O260" s="919"/>
      <c r="P260" s="899"/>
      <c r="Q260" s="899"/>
      <c r="R260" s="899"/>
      <c r="S260" s="899"/>
      <c r="T260" s="902"/>
      <c r="U260" s="95"/>
      <c r="V260" s="29"/>
      <c r="W260" s="30" t="s">
        <v>308</v>
      </c>
      <c r="X260" s="75"/>
      <c r="Y260" s="30"/>
      <c r="Z260" s="29"/>
      <c r="AA260" s="126"/>
      <c r="AB260" s="126"/>
      <c r="AC260" s="903"/>
      <c r="AD260" s="874"/>
      <c r="AE260" s="874"/>
      <c r="AF260" s="874"/>
      <c r="AG260" s="874"/>
      <c r="AH260" s="874"/>
      <c r="AI260" s="874"/>
      <c r="AJ260" s="875"/>
    </row>
    <row r="261" spans="1:43" s="24" customFormat="1" ht="10.5" hidden="1" customHeight="1" x14ac:dyDescent="0.2">
      <c r="A261" s="904">
        <f t="shared" si="551"/>
        <v>8</v>
      </c>
      <c r="B261" s="907"/>
      <c r="C261" s="920"/>
      <c r="D261" s="840"/>
      <c r="E261" s="726"/>
      <c r="F261" s="726"/>
      <c r="G261" s="727"/>
      <c r="H261" s="725"/>
      <c r="I261" s="726"/>
      <c r="J261" s="726"/>
      <c r="K261" s="727"/>
      <c r="L261" s="843"/>
      <c r="M261" s="914">
        <f t="shared" ref="M261" si="564">N261/30</f>
        <v>0</v>
      </c>
      <c r="N261" s="917">
        <f t="shared" ref="N261" si="565">O261+T261</f>
        <v>0</v>
      </c>
      <c r="O261" s="917">
        <f t="shared" ref="O261" si="566">P261+Q261+R261+S261</f>
        <v>0</v>
      </c>
      <c r="P261" s="898"/>
      <c r="Q261" s="898"/>
      <c r="R261" s="898"/>
      <c r="S261" s="898"/>
      <c r="T261" s="900">
        <f t="shared" ref="T261" si="567">SUM(U262:AB262)</f>
        <v>0</v>
      </c>
      <c r="U261" s="92"/>
      <c r="V261" s="130"/>
      <c r="W261" s="97"/>
      <c r="X261" s="96"/>
      <c r="Y261" s="133"/>
      <c r="Z261" s="130"/>
      <c r="AA261" s="93"/>
      <c r="AB261" s="93"/>
      <c r="AC261" s="903">
        <f t="shared" ref="AC261" si="568">(U261+U262)/30</f>
        <v>0</v>
      </c>
      <c r="AD261" s="874">
        <f t="shared" ref="AD261" si="569">(V261+V262)/30</f>
        <v>0</v>
      </c>
      <c r="AE261" s="874">
        <f t="shared" ref="AE261" si="570">(W261+W262)/30</f>
        <v>0</v>
      </c>
      <c r="AF261" s="874">
        <f t="shared" ref="AF261" si="571">(X261+X262)/30</f>
        <v>0</v>
      </c>
      <c r="AG261" s="874">
        <f t="shared" ref="AG261" si="572">(Y261+Y262)/30</f>
        <v>0</v>
      </c>
      <c r="AH261" s="874">
        <f t="shared" ref="AH261" si="573">(Z261+Z262)/30</f>
        <v>0</v>
      </c>
      <c r="AI261" s="874">
        <f t="shared" ref="AI261" si="574">(AA261+AA262)/30</f>
        <v>0</v>
      </c>
      <c r="AJ261" s="875">
        <f t="shared" ref="AJ261" si="575">(AB261+AB262)/30</f>
        <v>0</v>
      </c>
      <c r="AK261" s="24" t="b">
        <f>P261+Q261+R261+S261=SUM(U261:AB261)</f>
        <v>1</v>
      </c>
    </row>
    <row r="262" spans="1:43" s="24" customFormat="1" ht="10.5" hidden="1" customHeight="1" x14ac:dyDescent="0.2">
      <c r="A262" s="905"/>
      <c r="B262" s="908"/>
      <c r="C262" s="911"/>
      <c r="D262" s="841"/>
      <c r="E262" s="913"/>
      <c r="F262" s="913"/>
      <c r="G262" s="730"/>
      <c r="H262" s="728"/>
      <c r="I262" s="913"/>
      <c r="J262" s="913"/>
      <c r="K262" s="730"/>
      <c r="L262" s="844"/>
      <c r="M262" s="915"/>
      <c r="N262" s="918"/>
      <c r="O262" s="918"/>
      <c r="P262" s="898"/>
      <c r="Q262" s="898"/>
      <c r="R262" s="898"/>
      <c r="S262" s="898"/>
      <c r="T262" s="901"/>
      <c r="U262" s="92"/>
      <c r="V262" s="91"/>
      <c r="W262" s="97"/>
      <c r="X262" s="96"/>
      <c r="Y262" s="133"/>
      <c r="Z262" s="130"/>
      <c r="AA262" s="93"/>
      <c r="AB262" s="93"/>
      <c r="AC262" s="903"/>
      <c r="AD262" s="874"/>
      <c r="AE262" s="874"/>
      <c r="AF262" s="874"/>
      <c r="AG262" s="874"/>
      <c r="AH262" s="874"/>
      <c r="AI262" s="874"/>
      <c r="AJ262" s="875"/>
    </row>
    <row r="263" spans="1:43" s="24" customFormat="1" ht="10.5" hidden="1" customHeight="1" x14ac:dyDescent="0.2">
      <c r="A263" s="906"/>
      <c r="B263" s="909"/>
      <c r="C263" s="921"/>
      <c r="D263" s="842"/>
      <c r="E263" s="732"/>
      <c r="F263" s="732"/>
      <c r="G263" s="733"/>
      <c r="H263" s="731"/>
      <c r="I263" s="732"/>
      <c r="J263" s="732"/>
      <c r="K263" s="733"/>
      <c r="L263" s="845"/>
      <c r="M263" s="916"/>
      <c r="N263" s="919"/>
      <c r="O263" s="919"/>
      <c r="P263" s="899"/>
      <c r="Q263" s="899"/>
      <c r="R263" s="899"/>
      <c r="S263" s="899"/>
      <c r="T263" s="902"/>
      <c r="U263" s="92"/>
      <c r="V263" s="91"/>
      <c r="W263" s="97"/>
      <c r="X263" s="96"/>
      <c r="Y263" s="96"/>
      <c r="Z263" s="130"/>
      <c r="AA263" s="93"/>
      <c r="AB263" s="93"/>
      <c r="AC263" s="903"/>
      <c r="AD263" s="874"/>
      <c r="AE263" s="874"/>
      <c r="AF263" s="874"/>
      <c r="AG263" s="874"/>
      <c r="AH263" s="874"/>
      <c r="AI263" s="874"/>
      <c r="AJ263" s="875"/>
    </row>
    <row r="264" spans="1:43" s="24" customFormat="1" ht="10.5" hidden="1" customHeight="1" x14ac:dyDescent="0.2">
      <c r="A264" s="904">
        <f t="shared" si="551"/>
        <v>9</v>
      </c>
      <c r="B264" s="907"/>
      <c r="C264" s="910"/>
      <c r="D264" s="840"/>
      <c r="E264" s="726"/>
      <c r="F264" s="726"/>
      <c r="G264" s="727"/>
      <c r="H264" s="725"/>
      <c r="I264" s="726"/>
      <c r="J264" s="726"/>
      <c r="K264" s="727"/>
      <c r="L264" s="843"/>
      <c r="M264" s="914">
        <f t="shared" ref="M264" si="576">N264/30</f>
        <v>0</v>
      </c>
      <c r="N264" s="917">
        <f t="shared" ref="N264" si="577">O264+T264</f>
        <v>0</v>
      </c>
      <c r="O264" s="917">
        <f t="shared" ref="O264" si="578">P264+Q264+R264+S264</f>
        <v>0</v>
      </c>
      <c r="P264" s="898"/>
      <c r="Q264" s="898"/>
      <c r="R264" s="898"/>
      <c r="S264" s="898"/>
      <c r="T264" s="900">
        <f t="shared" ref="T264" si="579">SUM(U265:AB265)</f>
        <v>0</v>
      </c>
      <c r="U264" s="128"/>
      <c r="V264" s="129"/>
      <c r="W264" s="128"/>
      <c r="X264" s="129"/>
      <c r="Y264" s="131"/>
      <c r="Z264" s="131"/>
      <c r="AA264" s="131"/>
      <c r="AB264" s="76"/>
      <c r="AC264" s="903">
        <f t="shared" ref="AC264" si="580">(U264+U265)/30</f>
        <v>0</v>
      </c>
      <c r="AD264" s="874">
        <f t="shared" ref="AD264" si="581">(V264+V265)/30</f>
        <v>0</v>
      </c>
      <c r="AE264" s="874">
        <f t="shared" ref="AE264" si="582">(W264+W265)/30</f>
        <v>0</v>
      </c>
      <c r="AF264" s="874">
        <f t="shared" ref="AF264" si="583">(X264+X265)/30</f>
        <v>0</v>
      </c>
      <c r="AG264" s="874">
        <f t="shared" ref="AG264" si="584">(Y264+Y265)/30</f>
        <v>0</v>
      </c>
      <c r="AH264" s="874">
        <f t="shared" ref="AH264" si="585">(Z264+Z265)/30</f>
        <v>0</v>
      </c>
      <c r="AI264" s="874">
        <f t="shared" ref="AI264" si="586">(AA264+AA265)/30</f>
        <v>0</v>
      </c>
      <c r="AJ264" s="875">
        <f t="shared" ref="AJ264" si="587">(AB264+AB265)/30</f>
        <v>0</v>
      </c>
      <c r="AK264" s="24" t="b">
        <f>P264+Q264+R264+S264=SUM(U264:AB264)</f>
        <v>1</v>
      </c>
    </row>
    <row r="265" spans="1:43" s="24" customFormat="1" ht="10.5" hidden="1" customHeight="1" x14ac:dyDescent="0.2">
      <c r="A265" s="905"/>
      <c r="B265" s="908"/>
      <c r="C265" s="911"/>
      <c r="D265" s="841"/>
      <c r="E265" s="913"/>
      <c r="F265" s="913"/>
      <c r="G265" s="730"/>
      <c r="H265" s="728"/>
      <c r="I265" s="913"/>
      <c r="J265" s="913"/>
      <c r="K265" s="730"/>
      <c r="L265" s="844"/>
      <c r="M265" s="915"/>
      <c r="N265" s="918"/>
      <c r="O265" s="918"/>
      <c r="P265" s="898"/>
      <c r="Q265" s="898"/>
      <c r="R265" s="898"/>
      <c r="S265" s="898"/>
      <c r="T265" s="901"/>
      <c r="U265" s="147"/>
      <c r="V265" s="123"/>
      <c r="W265" s="147"/>
      <c r="X265" s="123"/>
      <c r="Y265" s="124"/>
      <c r="Z265" s="124"/>
      <c r="AA265" s="124"/>
      <c r="AB265" s="146"/>
      <c r="AC265" s="903"/>
      <c r="AD265" s="874"/>
      <c r="AE265" s="874"/>
      <c r="AF265" s="874"/>
      <c r="AG265" s="874"/>
      <c r="AH265" s="874"/>
      <c r="AI265" s="874"/>
      <c r="AJ265" s="875"/>
    </row>
    <row r="266" spans="1:43" s="24" customFormat="1" ht="10.5" hidden="1" customHeight="1" x14ac:dyDescent="0.2">
      <c r="A266" s="906"/>
      <c r="B266" s="909"/>
      <c r="C266" s="912"/>
      <c r="D266" s="841"/>
      <c r="E266" s="913"/>
      <c r="F266" s="913"/>
      <c r="G266" s="730"/>
      <c r="H266" s="728"/>
      <c r="I266" s="913"/>
      <c r="J266" s="913"/>
      <c r="K266" s="730"/>
      <c r="L266" s="844"/>
      <c r="M266" s="916"/>
      <c r="N266" s="919"/>
      <c r="O266" s="919"/>
      <c r="P266" s="899"/>
      <c r="Q266" s="899"/>
      <c r="R266" s="899"/>
      <c r="S266" s="899"/>
      <c r="T266" s="902"/>
      <c r="U266" s="77"/>
      <c r="V266" s="78"/>
      <c r="W266" s="77"/>
      <c r="X266" s="78"/>
      <c r="Y266" s="30"/>
      <c r="Z266" s="30"/>
      <c r="AA266" s="29"/>
      <c r="AB266" s="125"/>
      <c r="AC266" s="903"/>
      <c r="AD266" s="874"/>
      <c r="AE266" s="874"/>
      <c r="AF266" s="874"/>
      <c r="AG266" s="874"/>
      <c r="AH266" s="874"/>
      <c r="AI266" s="874"/>
      <c r="AJ266" s="875"/>
    </row>
    <row r="267" spans="1:43" s="24" customFormat="1" ht="10.5" customHeight="1" x14ac:dyDescent="0.2">
      <c r="A267" s="876" t="s">
        <v>39</v>
      </c>
      <c r="B267" s="877"/>
      <c r="C267" s="878"/>
      <c r="D267" s="882"/>
      <c r="E267" s="884"/>
      <c r="F267" s="884"/>
      <c r="G267" s="886"/>
      <c r="H267" s="884"/>
      <c r="I267" s="884"/>
      <c r="J267" s="884"/>
      <c r="K267" s="884"/>
      <c r="L267" s="888"/>
      <c r="M267" s="890">
        <f>SUM(M246:M266)</f>
        <v>24</v>
      </c>
      <c r="N267" s="892">
        <f t="shared" ref="N267:T267" si="588">SUM(N246:N266)</f>
        <v>720</v>
      </c>
      <c r="O267" s="892">
        <f t="shared" si="588"/>
        <v>510</v>
      </c>
      <c r="P267" s="894">
        <f t="shared" si="588"/>
        <v>34</v>
      </c>
      <c r="Q267" s="894">
        <f t="shared" si="588"/>
        <v>22</v>
      </c>
      <c r="R267" s="894">
        <f t="shared" si="588"/>
        <v>448</v>
      </c>
      <c r="S267" s="894">
        <f t="shared" si="588"/>
        <v>6</v>
      </c>
      <c r="T267" s="896">
        <f t="shared" si="588"/>
        <v>210</v>
      </c>
      <c r="U267" s="138">
        <f>SUM(U246,U249,U252,U255,U258,U261,U264)</f>
        <v>0</v>
      </c>
      <c r="V267" s="132">
        <f t="shared" ref="V267:AB267" si="589">SUM(V246,V249,V252,V255,V258,V261,V264)</f>
        <v>30</v>
      </c>
      <c r="W267" s="132">
        <f t="shared" si="589"/>
        <v>184</v>
      </c>
      <c r="X267" s="132">
        <f t="shared" si="589"/>
        <v>282</v>
      </c>
      <c r="Y267" s="132">
        <f t="shared" si="589"/>
        <v>14</v>
      </c>
      <c r="Z267" s="132">
        <f t="shared" si="589"/>
        <v>0</v>
      </c>
      <c r="AA267" s="132">
        <f t="shared" si="589"/>
        <v>0</v>
      </c>
      <c r="AB267" s="142">
        <f t="shared" si="589"/>
        <v>0</v>
      </c>
      <c r="AC267" s="750">
        <f>SUM(AC246:AC266)</f>
        <v>0</v>
      </c>
      <c r="AD267" s="752">
        <f t="shared" ref="AD267:AJ267" si="590">SUM(AD246:AD266)</f>
        <v>1.5</v>
      </c>
      <c r="AE267" s="752">
        <f t="shared" si="590"/>
        <v>9.4333333333333336</v>
      </c>
      <c r="AF267" s="752">
        <f t="shared" si="590"/>
        <v>12.533333333333333</v>
      </c>
      <c r="AG267" s="752">
        <f t="shared" si="590"/>
        <v>0.53333333333333333</v>
      </c>
      <c r="AH267" s="752">
        <f t="shared" si="590"/>
        <v>0</v>
      </c>
      <c r="AI267" s="752">
        <f t="shared" si="590"/>
        <v>0</v>
      </c>
      <c r="AJ267" s="756">
        <f t="shared" si="590"/>
        <v>0</v>
      </c>
      <c r="AK267" s="24" t="b">
        <f>P267+Q267+R267+S267=SUM(U267:AB267)</f>
        <v>1</v>
      </c>
      <c r="AL267" s="31" t="b">
        <f t="shared" ref="AL267" si="591">(V267+V268)/30=AD267</f>
        <v>1</v>
      </c>
      <c r="AM267" s="31" t="b">
        <f t="shared" ref="AM267" si="592">(W267+W268)/30=AE267</f>
        <v>1</v>
      </c>
      <c r="AN267" s="31" t="b">
        <f t="shared" ref="AN267" si="593">(X267+X268)/30=AF267</f>
        <v>1</v>
      </c>
      <c r="AO267" s="31" t="b">
        <f t="shared" ref="AO267" si="594">(Y267+Y268)/30=AG267</f>
        <v>1</v>
      </c>
      <c r="AP267" s="31" t="b">
        <f t="shared" ref="AP267" si="595">(Z267+Z268)/30=AH267</f>
        <v>1</v>
      </c>
      <c r="AQ267" s="31" t="b">
        <f t="shared" ref="AQ267" si="596">(AA267+AA268)/30=AI267</f>
        <v>1</v>
      </c>
    </row>
    <row r="268" spans="1:43" s="24" customFormat="1" ht="10.5" customHeight="1" thickBot="1" x14ac:dyDescent="0.25">
      <c r="A268" s="879"/>
      <c r="B268" s="880"/>
      <c r="C268" s="881"/>
      <c r="D268" s="883"/>
      <c r="E268" s="885"/>
      <c r="F268" s="885"/>
      <c r="G268" s="887"/>
      <c r="H268" s="885"/>
      <c r="I268" s="885"/>
      <c r="J268" s="885"/>
      <c r="K268" s="885"/>
      <c r="L268" s="889"/>
      <c r="M268" s="891"/>
      <c r="N268" s="893"/>
      <c r="O268" s="893"/>
      <c r="P268" s="895"/>
      <c r="Q268" s="895"/>
      <c r="R268" s="895"/>
      <c r="S268" s="895"/>
      <c r="T268" s="897"/>
      <c r="U268" s="145">
        <f>SUM(U247,U250,U253,U256,U259,U262,U265)</f>
        <v>0</v>
      </c>
      <c r="V268" s="144">
        <f t="shared" ref="V268:AB268" si="597">SUM(V247,V250,V253,V256,V259,V262,V265)</f>
        <v>15</v>
      </c>
      <c r="W268" s="144">
        <f t="shared" si="597"/>
        <v>99</v>
      </c>
      <c r="X268" s="144">
        <f t="shared" si="597"/>
        <v>94</v>
      </c>
      <c r="Y268" s="144">
        <f t="shared" si="597"/>
        <v>2</v>
      </c>
      <c r="Z268" s="144">
        <f t="shared" si="597"/>
        <v>0</v>
      </c>
      <c r="AA268" s="144">
        <f t="shared" si="597"/>
        <v>0</v>
      </c>
      <c r="AB268" s="139">
        <f t="shared" si="597"/>
        <v>0</v>
      </c>
      <c r="AC268" s="751"/>
      <c r="AD268" s="753"/>
      <c r="AE268" s="753"/>
      <c r="AF268" s="753"/>
      <c r="AG268" s="753"/>
      <c r="AH268" s="753"/>
      <c r="AI268" s="753"/>
      <c r="AJ268" s="757"/>
    </row>
    <row r="269" spans="1:43" ht="10.5" hidden="1" customHeight="1" x14ac:dyDescent="0.25">
      <c r="A269" s="806" t="s">
        <v>140</v>
      </c>
      <c r="B269" s="807"/>
      <c r="C269" s="807"/>
      <c r="D269" s="807"/>
      <c r="E269" s="807"/>
      <c r="F269" s="807"/>
      <c r="G269" s="807"/>
      <c r="H269" s="807"/>
      <c r="I269" s="807"/>
      <c r="J269" s="807"/>
      <c r="K269" s="807"/>
      <c r="L269" s="807"/>
      <c r="M269" s="807"/>
      <c r="N269" s="807"/>
      <c r="O269" s="807"/>
      <c r="P269" s="807"/>
      <c r="Q269" s="807"/>
      <c r="R269" s="807"/>
      <c r="S269" s="807"/>
      <c r="T269" s="807"/>
      <c r="U269" s="807"/>
      <c r="V269" s="807"/>
      <c r="W269" s="807"/>
      <c r="X269" s="807"/>
      <c r="Y269" s="807"/>
      <c r="Z269" s="807"/>
      <c r="AA269" s="807"/>
      <c r="AB269" s="807"/>
      <c r="AC269" s="807"/>
      <c r="AD269" s="807"/>
      <c r="AE269" s="807"/>
      <c r="AF269" s="807"/>
      <c r="AG269" s="807"/>
      <c r="AH269" s="807"/>
      <c r="AI269" s="807"/>
      <c r="AJ269" s="808"/>
      <c r="AK269" s="98"/>
      <c r="AL269" s="98"/>
      <c r="AM269" s="98"/>
      <c r="AN269" s="98"/>
      <c r="AO269" s="98"/>
      <c r="AP269" s="98"/>
      <c r="AQ269" s="98"/>
    </row>
    <row r="270" spans="1:43" ht="10.5" hidden="1" customHeight="1" x14ac:dyDescent="0.2">
      <c r="A270" s="861">
        <v>8</v>
      </c>
      <c r="B270" s="864"/>
      <c r="C270" s="864" t="s">
        <v>79</v>
      </c>
      <c r="D270" s="840"/>
      <c r="E270" s="726"/>
      <c r="F270" s="726"/>
      <c r="G270" s="727"/>
      <c r="H270" s="725">
        <v>4</v>
      </c>
      <c r="I270" s="726"/>
      <c r="J270" s="726"/>
      <c r="K270" s="727"/>
      <c r="L270" s="843"/>
      <c r="M270" s="819">
        <f t="shared" ref="M270" si="598">N270/30</f>
        <v>0</v>
      </c>
      <c r="N270" s="820">
        <f t="shared" ref="N270" si="599">O270+T270</f>
        <v>0</v>
      </c>
      <c r="O270" s="820">
        <f t="shared" ref="O270" si="600">P270+Q270+R270+S270</f>
        <v>0</v>
      </c>
      <c r="P270" s="867"/>
      <c r="Q270" s="867"/>
      <c r="R270" s="867"/>
      <c r="S270" s="869"/>
      <c r="T270" s="789">
        <f t="shared" ref="T270" si="601">SUM(U271:AB271)</f>
        <v>0</v>
      </c>
      <c r="U270" s="39"/>
      <c r="V270" s="124"/>
      <c r="W270" s="61"/>
      <c r="X270" s="61"/>
      <c r="Y270" s="124"/>
      <c r="Z270" s="124"/>
      <c r="AA270" s="40"/>
      <c r="AB270" s="41"/>
      <c r="AC270" s="823">
        <f t="shared" ref="AC270" si="602">(U270+U271)/30</f>
        <v>0</v>
      </c>
      <c r="AD270" s="766">
        <f t="shared" ref="AD270" si="603">(V270+V271)/30</f>
        <v>0</v>
      </c>
      <c r="AE270" s="766">
        <f t="shared" ref="AE270" si="604">(W270+W271)/30</f>
        <v>0</v>
      </c>
      <c r="AF270" s="766">
        <f t="shared" ref="AF270" si="605">(X270+X271)/30</f>
        <v>0</v>
      </c>
      <c r="AG270" s="766">
        <f t="shared" ref="AG270" si="606">(Y270+Y271)/30</f>
        <v>0</v>
      </c>
      <c r="AH270" s="766">
        <f t="shared" ref="AH270" si="607">(Z270+Z271)/30</f>
        <v>0</v>
      </c>
      <c r="AI270" s="766">
        <f t="shared" ref="AI270" si="608">(AA270+AA271)/30</f>
        <v>0</v>
      </c>
      <c r="AJ270" s="767">
        <f t="shared" ref="AJ270" si="609">(AB270+AB271)/30</f>
        <v>0</v>
      </c>
      <c r="AK270" s="24" t="b">
        <f>P270+Q270+R270+S270=SUM(U270:AB270)</f>
        <v>1</v>
      </c>
      <c r="AL270" s="98"/>
      <c r="AM270" s="98"/>
      <c r="AN270" s="98"/>
      <c r="AO270" s="98"/>
      <c r="AP270" s="98"/>
      <c r="AQ270" s="98"/>
    </row>
    <row r="271" spans="1:43" ht="10.5" hidden="1" customHeight="1" x14ac:dyDescent="0.25">
      <c r="A271" s="862"/>
      <c r="B271" s="864"/>
      <c r="C271" s="864"/>
      <c r="D271" s="841"/>
      <c r="E271" s="729"/>
      <c r="F271" s="729"/>
      <c r="G271" s="730"/>
      <c r="H271" s="728"/>
      <c r="I271" s="729"/>
      <c r="J271" s="729"/>
      <c r="K271" s="730"/>
      <c r="L271" s="844"/>
      <c r="M271" s="819"/>
      <c r="N271" s="820"/>
      <c r="O271" s="820"/>
      <c r="P271" s="847"/>
      <c r="Q271" s="847"/>
      <c r="R271" s="847"/>
      <c r="S271" s="723"/>
      <c r="T271" s="790"/>
      <c r="U271" s="42"/>
      <c r="V271" s="124"/>
      <c r="W271" s="124"/>
      <c r="X271" s="124"/>
      <c r="Y271" s="124"/>
      <c r="Z271" s="124"/>
      <c r="AA271" s="43"/>
      <c r="AB271" s="44"/>
      <c r="AC271" s="823"/>
      <c r="AD271" s="766"/>
      <c r="AE271" s="766"/>
      <c r="AF271" s="766"/>
      <c r="AG271" s="766"/>
      <c r="AH271" s="766"/>
      <c r="AI271" s="766"/>
      <c r="AJ271" s="767"/>
      <c r="AK271" s="98"/>
      <c r="AL271" s="98"/>
      <c r="AM271" s="98"/>
      <c r="AN271" s="98"/>
      <c r="AO271" s="98"/>
      <c r="AP271" s="98"/>
      <c r="AQ271" s="98"/>
    </row>
    <row r="272" spans="1:43" ht="10.5" hidden="1" customHeight="1" x14ac:dyDescent="0.25">
      <c r="A272" s="863"/>
      <c r="B272" s="776"/>
      <c r="C272" s="776"/>
      <c r="D272" s="842"/>
      <c r="E272" s="732"/>
      <c r="F272" s="732"/>
      <c r="G272" s="733"/>
      <c r="H272" s="731"/>
      <c r="I272" s="732"/>
      <c r="J272" s="732"/>
      <c r="K272" s="733"/>
      <c r="L272" s="845"/>
      <c r="M272" s="865"/>
      <c r="N272" s="866"/>
      <c r="O272" s="866"/>
      <c r="P272" s="868"/>
      <c r="Q272" s="868"/>
      <c r="R272" s="868"/>
      <c r="S272" s="870"/>
      <c r="T272" s="797"/>
      <c r="U272" s="42"/>
      <c r="V272" s="124"/>
      <c r="W272" s="124"/>
      <c r="X272" s="30"/>
      <c r="Y272" s="124"/>
      <c r="Z272" s="30"/>
      <c r="AA272" s="43"/>
      <c r="AB272" s="44"/>
      <c r="AC272" s="871"/>
      <c r="AD272" s="872"/>
      <c r="AE272" s="872"/>
      <c r="AF272" s="872"/>
      <c r="AG272" s="872"/>
      <c r="AH272" s="872"/>
      <c r="AI272" s="872"/>
      <c r="AJ272" s="873"/>
      <c r="AK272" s="98"/>
      <c r="AL272" s="98"/>
      <c r="AM272" s="98"/>
      <c r="AN272" s="98"/>
      <c r="AO272" s="98"/>
      <c r="AP272" s="98"/>
      <c r="AQ272" s="98"/>
    </row>
    <row r="273" spans="1:43" ht="10.5" hidden="1" customHeight="1" x14ac:dyDescent="0.2">
      <c r="A273" s="734" t="s">
        <v>39</v>
      </c>
      <c r="B273" s="735"/>
      <c r="C273" s="736"/>
      <c r="D273" s="62"/>
      <c r="E273" s="63"/>
      <c r="F273" s="63"/>
      <c r="G273" s="64"/>
      <c r="H273" s="65"/>
      <c r="I273" s="63"/>
      <c r="J273" s="63"/>
      <c r="K273" s="64"/>
      <c r="L273" s="66"/>
      <c r="M273" s="758">
        <f>M270</f>
        <v>0</v>
      </c>
      <c r="N273" s="760">
        <f t="shared" ref="N273:T273" si="610">N270</f>
        <v>0</v>
      </c>
      <c r="O273" s="760">
        <f t="shared" si="610"/>
        <v>0</v>
      </c>
      <c r="P273" s="762">
        <f t="shared" si="610"/>
        <v>0</v>
      </c>
      <c r="Q273" s="762">
        <f t="shared" si="610"/>
        <v>0</v>
      </c>
      <c r="R273" s="762">
        <f t="shared" si="610"/>
        <v>0</v>
      </c>
      <c r="S273" s="762">
        <f t="shared" si="610"/>
        <v>0</v>
      </c>
      <c r="T273" s="764">
        <f t="shared" si="610"/>
        <v>0</v>
      </c>
      <c r="U273" s="137">
        <f>U270</f>
        <v>0</v>
      </c>
      <c r="V273" s="143">
        <f t="shared" ref="V273:AB273" si="611">V270</f>
        <v>0</v>
      </c>
      <c r="W273" s="143">
        <f t="shared" si="611"/>
        <v>0</v>
      </c>
      <c r="X273" s="143">
        <f t="shared" si="611"/>
        <v>0</v>
      </c>
      <c r="Y273" s="143">
        <f t="shared" si="611"/>
        <v>0</v>
      </c>
      <c r="Z273" s="143">
        <f t="shared" si="611"/>
        <v>0</v>
      </c>
      <c r="AA273" s="143">
        <f t="shared" si="611"/>
        <v>0</v>
      </c>
      <c r="AB273" s="141">
        <f t="shared" si="611"/>
        <v>0</v>
      </c>
      <c r="AC273" s="758">
        <f>AC270</f>
        <v>0</v>
      </c>
      <c r="AD273" s="825">
        <f t="shared" ref="AD273:AJ273" si="612">AD270</f>
        <v>0</v>
      </c>
      <c r="AE273" s="825">
        <f t="shared" si="612"/>
        <v>0</v>
      </c>
      <c r="AF273" s="825">
        <f t="shared" si="612"/>
        <v>0</v>
      </c>
      <c r="AG273" s="825">
        <f t="shared" si="612"/>
        <v>0</v>
      </c>
      <c r="AH273" s="825">
        <f t="shared" si="612"/>
        <v>0</v>
      </c>
      <c r="AI273" s="825">
        <f t="shared" si="612"/>
        <v>0</v>
      </c>
      <c r="AJ273" s="827">
        <f t="shared" si="612"/>
        <v>0</v>
      </c>
      <c r="AK273" s="24" t="b">
        <f>P273+Q273+R273+S273=SUM(U273:AB273)</f>
        <v>1</v>
      </c>
      <c r="AL273" s="31" t="b">
        <f t="shared" ref="AL273" si="613">(V273+V274)/30=AD273</f>
        <v>1</v>
      </c>
      <c r="AM273" s="31" t="b">
        <f t="shared" ref="AM273" si="614">(W273+W274)/30=AE273</f>
        <v>1</v>
      </c>
      <c r="AN273" s="31" t="b">
        <f t="shared" ref="AN273" si="615">(X273+X274)/30=AF273</f>
        <v>1</v>
      </c>
      <c r="AO273" s="31" t="b">
        <f t="shared" ref="AO273" si="616">(Y273+Y274)/30=AG273</f>
        <v>1</v>
      </c>
      <c r="AP273" s="31" t="b">
        <f t="shared" ref="AP273" si="617">(Z273+Z274)/30=AH273</f>
        <v>1</v>
      </c>
      <c r="AQ273" s="31" t="b">
        <f t="shared" ref="AQ273" si="618">(AA273+AA274)/30=AI273</f>
        <v>1</v>
      </c>
    </row>
    <row r="274" spans="1:43" ht="10.5" hidden="1" customHeight="1" x14ac:dyDescent="0.25">
      <c r="A274" s="737"/>
      <c r="B274" s="738"/>
      <c r="C274" s="739"/>
      <c r="D274" s="67"/>
      <c r="E274" s="57"/>
      <c r="F274" s="57"/>
      <c r="G274" s="58"/>
      <c r="H274" s="68"/>
      <c r="I274" s="57"/>
      <c r="J274" s="57"/>
      <c r="K274" s="58"/>
      <c r="L274" s="69"/>
      <c r="M274" s="759"/>
      <c r="N274" s="761"/>
      <c r="O274" s="761"/>
      <c r="P274" s="763"/>
      <c r="Q274" s="763"/>
      <c r="R274" s="763"/>
      <c r="S274" s="763"/>
      <c r="T274" s="765"/>
      <c r="U274" s="135">
        <f>U271</f>
        <v>0</v>
      </c>
      <c r="V274" s="134">
        <f t="shared" ref="V274:AB274" si="619">V271</f>
        <v>0</v>
      </c>
      <c r="W274" s="134">
        <f t="shared" si="619"/>
        <v>0</v>
      </c>
      <c r="X274" s="134">
        <f t="shared" si="619"/>
        <v>0</v>
      </c>
      <c r="Y274" s="134">
        <f t="shared" si="619"/>
        <v>0</v>
      </c>
      <c r="Z274" s="134">
        <f t="shared" si="619"/>
        <v>0</v>
      </c>
      <c r="AA274" s="134">
        <f t="shared" si="619"/>
        <v>0</v>
      </c>
      <c r="AB274" s="140">
        <f t="shared" si="619"/>
        <v>0</v>
      </c>
      <c r="AC274" s="759"/>
      <c r="AD274" s="826"/>
      <c r="AE274" s="826"/>
      <c r="AF274" s="826"/>
      <c r="AG274" s="826"/>
      <c r="AH274" s="826"/>
      <c r="AI274" s="826"/>
      <c r="AJ274" s="828"/>
      <c r="AK274" s="98"/>
      <c r="AL274" s="98"/>
      <c r="AM274" s="98"/>
      <c r="AN274" s="98"/>
      <c r="AO274" s="98"/>
      <c r="AP274" s="98"/>
      <c r="AQ274" s="98"/>
    </row>
    <row r="275" spans="1:43" s="52" customFormat="1" ht="10.5" customHeight="1" thickBot="1" x14ac:dyDescent="0.3">
      <c r="A275" s="829" t="s">
        <v>215</v>
      </c>
      <c r="B275" s="830"/>
      <c r="C275" s="830"/>
      <c r="D275" s="830"/>
      <c r="E275" s="830"/>
      <c r="F275" s="830"/>
      <c r="G275" s="830"/>
      <c r="H275" s="830"/>
      <c r="I275" s="830"/>
      <c r="J275" s="830"/>
      <c r="K275" s="830"/>
      <c r="L275" s="830"/>
      <c r="M275" s="830"/>
      <c r="N275" s="830"/>
      <c r="O275" s="830"/>
      <c r="P275" s="830"/>
      <c r="Q275" s="830"/>
      <c r="R275" s="830"/>
      <c r="S275" s="830"/>
      <c r="T275" s="830"/>
      <c r="U275" s="830"/>
      <c r="V275" s="830"/>
      <c r="W275" s="830"/>
      <c r="X275" s="830"/>
      <c r="Y275" s="830"/>
      <c r="Z275" s="830"/>
      <c r="AA275" s="830"/>
      <c r="AB275" s="830"/>
      <c r="AC275" s="830"/>
      <c r="AD275" s="830"/>
      <c r="AE275" s="830"/>
      <c r="AF275" s="830"/>
      <c r="AG275" s="830"/>
      <c r="AH275" s="830"/>
      <c r="AI275" s="830"/>
      <c r="AJ275" s="831"/>
      <c r="AK275" s="60"/>
      <c r="AL275" s="60"/>
      <c r="AM275" s="60"/>
      <c r="AN275" s="60"/>
      <c r="AO275" s="60"/>
      <c r="AP275" s="60"/>
      <c r="AQ275" s="60"/>
    </row>
    <row r="276" spans="1:43" s="53" customFormat="1" ht="10.5" customHeight="1" x14ac:dyDescent="0.25">
      <c r="A276" s="832">
        <v>8</v>
      </c>
      <c r="B276" s="835"/>
      <c r="C276" s="837" t="s">
        <v>184</v>
      </c>
      <c r="D276" s="840">
        <v>6</v>
      </c>
      <c r="E276" s="726"/>
      <c r="F276" s="726"/>
      <c r="G276" s="727"/>
      <c r="H276" s="48"/>
      <c r="I276" s="46"/>
      <c r="J276" s="46"/>
      <c r="K276" s="47"/>
      <c r="L276" s="843"/>
      <c r="M276" s="780">
        <f t="shared" ref="M276" si="620">N276/30</f>
        <v>6.5</v>
      </c>
      <c r="N276" s="783">
        <f t="shared" ref="N276" si="621">O276+T276</f>
        <v>195</v>
      </c>
      <c r="O276" s="820">
        <f t="shared" ref="O276" si="622">P276+Q276+R276+S276</f>
        <v>150</v>
      </c>
      <c r="P276" s="846">
        <v>8</v>
      </c>
      <c r="Q276" s="846">
        <v>76</v>
      </c>
      <c r="R276" s="846">
        <v>62</v>
      </c>
      <c r="S276" s="722">
        <v>4</v>
      </c>
      <c r="T276" s="789">
        <f t="shared" ref="T276" si="623">SUM(U277:AB277)</f>
        <v>45</v>
      </c>
      <c r="U276" s="42"/>
      <c r="V276" s="124"/>
      <c r="W276" s="124"/>
      <c r="X276" s="124"/>
      <c r="Y276" s="124">
        <v>84</v>
      </c>
      <c r="Z276" s="124">
        <v>66</v>
      </c>
      <c r="AA276" s="124"/>
      <c r="AB276" s="44"/>
      <c r="AC276" s="849">
        <f t="shared" ref="AC276" si="624">(U276+U277)/30</f>
        <v>0</v>
      </c>
      <c r="AD276" s="852">
        <f t="shared" ref="AD276" si="625">(V276+V277)/30</f>
        <v>0</v>
      </c>
      <c r="AE276" s="852">
        <f t="shared" ref="AE276" si="626">(W276+W277)/30</f>
        <v>0</v>
      </c>
      <c r="AF276" s="852">
        <f t="shared" ref="AF276" si="627">(X276+X277)/30</f>
        <v>0</v>
      </c>
      <c r="AG276" s="852">
        <f t="shared" ref="AG276" si="628">(Y276+Y277)/30</f>
        <v>4.3</v>
      </c>
      <c r="AH276" s="852">
        <f t="shared" ref="AH276" si="629">(Z276+Z277)/30</f>
        <v>2.2000000000000002</v>
      </c>
      <c r="AI276" s="855">
        <f t="shared" ref="AI276" si="630">(AA276+AA277)/30</f>
        <v>0</v>
      </c>
      <c r="AJ276" s="858">
        <f t="shared" ref="AJ276" si="631">(AB276+AB277)/30</f>
        <v>0</v>
      </c>
      <c r="AK276" s="31" t="b">
        <f>P276+Q276+R276+S276=SUM(U276:AB276)</f>
        <v>1</v>
      </c>
      <c r="AL276" s="31"/>
      <c r="AM276" s="31"/>
      <c r="AN276" s="31"/>
      <c r="AO276" s="31"/>
      <c r="AP276" s="31"/>
      <c r="AQ276" s="31"/>
    </row>
    <row r="277" spans="1:43" s="53" customFormat="1" ht="10.5" customHeight="1" x14ac:dyDescent="0.25">
      <c r="A277" s="833"/>
      <c r="B277" s="835"/>
      <c r="C277" s="838"/>
      <c r="D277" s="841"/>
      <c r="E277" s="729"/>
      <c r="F277" s="729"/>
      <c r="G277" s="730"/>
      <c r="H277" s="55"/>
      <c r="I277" s="79"/>
      <c r="J277" s="79"/>
      <c r="K277" s="56"/>
      <c r="L277" s="844"/>
      <c r="M277" s="781"/>
      <c r="N277" s="784"/>
      <c r="O277" s="820"/>
      <c r="P277" s="847"/>
      <c r="Q277" s="847"/>
      <c r="R277" s="847"/>
      <c r="S277" s="722"/>
      <c r="T277" s="790"/>
      <c r="U277" s="42"/>
      <c r="V277" s="124"/>
      <c r="W277" s="124"/>
      <c r="X277" s="124"/>
      <c r="Y277" s="124">
        <v>45</v>
      </c>
      <c r="Z277" s="124"/>
      <c r="AA277" s="124"/>
      <c r="AB277" s="44"/>
      <c r="AC277" s="850"/>
      <c r="AD277" s="853"/>
      <c r="AE277" s="853"/>
      <c r="AF277" s="853"/>
      <c r="AG277" s="853"/>
      <c r="AH277" s="853"/>
      <c r="AI277" s="856"/>
      <c r="AJ277" s="859"/>
      <c r="AK277" s="31"/>
      <c r="AL277" s="31"/>
      <c r="AM277" s="31"/>
      <c r="AN277" s="31"/>
      <c r="AO277" s="31"/>
      <c r="AP277" s="31"/>
      <c r="AQ277" s="31"/>
    </row>
    <row r="278" spans="1:43" s="53" customFormat="1" ht="10.5" customHeight="1" thickBot="1" x14ac:dyDescent="0.3">
      <c r="A278" s="834"/>
      <c r="B278" s="836"/>
      <c r="C278" s="839"/>
      <c r="D278" s="842"/>
      <c r="E278" s="732"/>
      <c r="F278" s="732"/>
      <c r="G278" s="733"/>
      <c r="H278" s="51"/>
      <c r="I278" s="49"/>
      <c r="J278" s="49"/>
      <c r="K278" s="50"/>
      <c r="L278" s="845"/>
      <c r="M278" s="795"/>
      <c r="N278" s="796"/>
      <c r="O278" s="820"/>
      <c r="P278" s="848"/>
      <c r="Q278" s="848"/>
      <c r="R278" s="848"/>
      <c r="S278" s="722"/>
      <c r="T278" s="797"/>
      <c r="U278" s="28"/>
      <c r="V278" s="30"/>
      <c r="W278" s="30"/>
      <c r="X278" s="29"/>
      <c r="Y278" s="30"/>
      <c r="Z278" s="29" t="s">
        <v>107</v>
      </c>
      <c r="AA278" s="45"/>
      <c r="AB278" s="54"/>
      <c r="AC278" s="851"/>
      <c r="AD278" s="854"/>
      <c r="AE278" s="854"/>
      <c r="AF278" s="854"/>
      <c r="AG278" s="854"/>
      <c r="AH278" s="854"/>
      <c r="AI278" s="857"/>
      <c r="AJ278" s="860"/>
      <c r="AK278" s="31"/>
      <c r="AL278" s="31"/>
      <c r="AM278" s="31"/>
      <c r="AN278" s="31"/>
      <c r="AO278" s="31"/>
      <c r="AP278" s="31"/>
      <c r="AQ278" s="31"/>
    </row>
    <row r="279" spans="1:43" ht="10.5" customHeight="1" x14ac:dyDescent="0.2">
      <c r="A279" s="734" t="s">
        <v>39</v>
      </c>
      <c r="B279" s="735"/>
      <c r="C279" s="736"/>
      <c r="D279" s="62"/>
      <c r="E279" s="63"/>
      <c r="F279" s="63"/>
      <c r="G279" s="64"/>
      <c r="H279" s="65"/>
      <c r="I279" s="63"/>
      <c r="J279" s="63"/>
      <c r="K279" s="64"/>
      <c r="L279" s="66"/>
      <c r="M279" s="824">
        <f>M276</f>
        <v>6.5</v>
      </c>
      <c r="N279" s="760">
        <f t="shared" ref="N279:T279" si="632">N276</f>
        <v>195</v>
      </c>
      <c r="O279" s="760">
        <f t="shared" si="632"/>
        <v>150</v>
      </c>
      <c r="P279" s="762">
        <f t="shared" si="632"/>
        <v>8</v>
      </c>
      <c r="Q279" s="762">
        <f t="shared" si="632"/>
        <v>76</v>
      </c>
      <c r="R279" s="762">
        <f t="shared" si="632"/>
        <v>62</v>
      </c>
      <c r="S279" s="762">
        <f t="shared" si="632"/>
        <v>4</v>
      </c>
      <c r="T279" s="764">
        <f t="shared" si="632"/>
        <v>45</v>
      </c>
      <c r="U279" s="137">
        <f>U276</f>
        <v>0</v>
      </c>
      <c r="V279" s="143">
        <f t="shared" ref="V279:AB279" si="633">V276</f>
        <v>0</v>
      </c>
      <c r="W279" s="143">
        <f t="shared" si="633"/>
        <v>0</v>
      </c>
      <c r="X279" s="143">
        <f t="shared" si="633"/>
        <v>0</v>
      </c>
      <c r="Y279" s="143">
        <f t="shared" si="633"/>
        <v>84</v>
      </c>
      <c r="Z279" s="143">
        <f t="shared" si="633"/>
        <v>66</v>
      </c>
      <c r="AA279" s="143">
        <f t="shared" si="633"/>
        <v>0</v>
      </c>
      <c r="AB279" s="141">
        <f t="shared" si="633"/>
        <v>0</v>
      </c>
      <c r="AC279" s="758">
        <f>AC276</f>
        <v>0</v>
      </c>
      <c r="AD279" s="825">
        <f t="shared" ref="AD279:AJ279" si="634">AD276</f>
        <v>0</v>
      </c>
      <c r="AE279" s="825">
        <f t="shared" si="634"/>
        <v>0</v>
      </c>
      <c r="AF279" s="825">
        <f t="shared" si="634"/>
        <v>0</v>
      </c>
      <c r="AG279" s="825">
        <f t="shared" si="634"/>
        <v>4.3</v>
      </c>
      <c r="AH279" s="825">
        <f t="shared" si="634"/>
        <v>2.2000000000000002</v>
      </c>
      <c r="AI279" s="825">
        <f t="shared" si="634"/>
        <v>0</v>
      </c>
      <c r="AJ279" s="827">
        <f t="shared" si="634"/>
        <v>0</v>
      </c>
      <c r="AK279" s="24" t="b">
        <f>P279+Q279+R279+S279=SUM(U279:AB279)</f>
        <v>1</v>
      </c>
      <c r="AL279" s="31" t="b">
        <f t="shared" ref="AL279" si="635">(V279+V280)/30=AD279</f>
        <v>1</v>
      </c>
      <c r="AM279" s="31" t="b">
        <f t="shared" ref="AM279" si="636">(W279+W280)/30=AE279</f>
        <v>1</v>
      </c>
      <c r="AN279" s="31" t="b">
        <f t="shared" ref="AN279" si="637">(X279+X280)/30=AF279</f>
        <v>1</v>
      </c>
      <c r="AO279" s="31" t="b">
        <f t="shared" ref="AO279" si="638">(Y279+Y280)/30=AG279</f>
        <v>1</v>
      </c>
      <c r="AP279" s="31" t="b">
        <f t="shared" ref="AP279" si="639">(Z279+Z280)/30=AH279</f>
        <v>1</v>
      </c>
      <c r="AQ279" s="31" t="b">
        <f t="shared" ref="AQ279" si="640">(AA279+AA280)/30=AI279</f>
        <v>1</v>
      </c>
    </row>
    <row r="280" spans="1:43" ht="10.5" customHeight="1" thickBot="1" x14ac:dyDescent="0.3">
      <c r="A280" s="737"/>
      <c r="B280" s="738"/>
      <c r="C280" s="739"/>
      <c r="D280" s="67"/>
      <c r="E280" s="57"/>
      <c r="F280" s="57"/>
      <c r="G280" s="58"/>
      <c r="H280" s="68"/>
      <c r="I280" s="57"/>
      <c r="J280" s="57"/>
      <c r="K280" s="58"/>
      <c r="L280" s="69"/>
      <c r="M280" s="782"/>
      <c r="N280" s="761"/>
      <c r="O280" s="761"/>
      <c r="P280" s="763"/>
      <c r="Q280" s="763"/>
      <c r="R280" s="763"/>
      <c r="S280" s="763"/>
      <c r="T280" s="765"/>
      <c r="U280" s="135">
        <f>U277</f>
        <v>0</v>
      </c>
      <c r="V280" s="134">
        <f t="shared" ref="V280:AB280" si="641">V277</f>
        <v>0</v>
      </c>
      <c r="W280" s="134">
        <f t="shared" si="641"/>
        <v>0</v>
      </c>
      <c r="X280" s="134">
        <f t="shared" si="641"/>
        <v>0</v>
      </c>
      <c r="Y280" s="134">
        <f t="shared" si="641"/>
        <v>45</v>
      </c>
      <c r="Z280" s="134">
        <f t="shared" si="641"/>
        <v>0</v>
      </c>
      <c r="AA280" s="134">
        <f t="shared" si="641"/>
        <v>0</v>
      </c>
      <c r="AB280" s="140">
        <f t="shared" si="641"/>
        <v>0</v>
      </c>
      <c r="AC280" s="759"/>
      <c r="AD280" s="826"/>
      <c r="AE280" s="826"/>
      <c r="AF280" s="826"/>
      <c r="AG280" s="826"/>
      <c r="AH280" s="826"/>
      <c r="AI280" s="826"/>
      <c r="AJ280" s="828"/>
      <c r="AK280" s="98"/>
      <c r="AL280" s="98"/>
      <c r="AM280" s="98"/>
      <c r="AN280" s="98"/>
      <c r="AO280" s="98"/>
      <c r="AP280" s="98"/>
      <c r="AQ280" s="98"/>
    </row>
    <row r="281" spans="1:43" ht="10.5" customHeight="1" thickBot="1" x14ac:dyDescent="0.3">
      <c r="A281" s="806" t="s">
        <v>217</v>
      </c>
      <c r="B281" s="807"/>
      <c r="C281" s="807"/>
      <c r="D281" s="807"/>
      <c r="E281" s="807"/>
      <c r="F281" s="807"/>
      <c r="G281" s="807"/>
      <c r="H281" s="807"/>
      <c r="I281" s="807"/>
      <c r="J281" s="807"/>
      <c r="K281" s="807"/>
      <c r="L281" s="807"/>
      <c r="M281" s="807"/>
      <c r="N281" s="807"/>
      <c r="O281" s="807"/>
      <c r="P281" s="807"/>
      <c r="Q281" s="807"/>
      <c r="R281" s="807"/>
      <c r="S281" s="807"/>
      <c r="T281" s="807"/>
      <c r="U281" s="807"/>
      <c r="V281" s="807"/>
      <c r="W281" s="807"/>
      <c r="X281" s="807"/>
      <c r="Y281" s="807"/>
      <c r="Z281" s="807"/>
      <c r="AA281" s="807"/>
      <c r="AB281" s="807"/>
      <c r="AC281" s="807"/>
      <c r="AD281" s="807"/>
      <c r="AE281" s="807"/>
      <c r="AF281" s="807"/>
      <c r="AG281" s="807"/>
      <c r="AH281" s="807"/>
      <c r="AI281" s="807"/>
      <c r="AJ281" s="808"/>
      <c r="AK281" s="98"/>
      <c r="AL281" s="98"/>
      <c r="AM281" s="98"/>
      <c r="AN281" s="98"/>
      <c r="AO281" s="98"/>
      <c r="AP281" s="98"/>
      <c r="AQ281" s="98"/>
    </row>
    <row r="282" spans="1:43" s="103" customFormat="1" ht="10.5" customHeight="1" x14ac:dyDescent="0.2">
      <c r="A282" s="786">
        <f>1+A276</f>
        <v>9</v>
      </c>
      <c r="B282" s="772"/>
      <c r="C282" s="775" t="s">
        <v>226</v>
      </c>
      <c r="D282" s="801"/>
      <c r="E282" s="810"/>
      <c r="F282" s="810"/>
      <c r="G282" s="813"/>
      <c r="H282" s="777"/>
      <c r="I282" s="810">
        <v>6</v>
      </c>
      <c r="J282" s="810">
        <v>8</v>
      </c>
      <c r="K282" s="813"/>
      <c r="L282" s="816"/>
      <c r="M282" s="819">
        <f t="shared" ref="M282" si="642">N282/30</f>
        <v>9</v>
      </c>
      <c r="N282" s="820">
        <f t="shared" ref="N282" si="643">O282+T282</f>
        <v>270</v>
      </c>
      <c r="O282" s="820">
        <f t="shared" ref="O282" si="644">P282+Q282+R282+S282</f>
        <v>180</v>
      </c>
      <c r="P282" s="785">
        <v>8</v>
      </c>
      <c r="Q282" s="785">
        <v>148</v>
      </c>
      <c r="R282" s="785">
        <v>20</v>
      </c>
      <c r="S282" s="821">
        <v>4</v>
      </c>
      <c r="T282" s="822">
        <v>90</v>
      </c>
      <c r="U282" s="655"/>
      <c r="V282" s="133"/>
      <c r="W282" s="133"/>
      <c r="X282" s="133"/>
      <c r="Y282" s="133">
        <v>44</v>
      </c>
      <c r="Z282" s="133">
        <v>60</v>
      </c>
      <c r="AA282" s="656">
        <v>48</v>
      </c>
      <c r="AB282" s="657">
        <v>28</v>
      </c>
      <c r="AC282" s="823">
        <f t="shared" ref="AC282" si="645">(U282+U283)/30</f>
        <v>0</v>
      </c>
      <c r="AD282" s="766">
        <f t="shared" ref="AD282" si="646">(V282+V283)/30</f>
        <v>0</v>
      </c>
      <c r="AE282" s="766">
        <f t="shared" ref="AE282" si="647">(W282+W283)/30</f>
        <v>0</v>
      </c>
      <c r="AF282" s="766">
        <f t="shared" ref="AF282" si="648">(X282+X283)/30</f>
        <v>0</v>
      </c>
      <c r="AG282" s="766">
        <f t="shared" ref="AG282" si="649">(Y282+Y283)/30</f>
        <v>2.6666666666666665</v>
      </c>
      <c r="AH282" s="766">
        <f t="shared" ref="AH282" si="650">(Z282+Z283)/30</f>
        <v>2.4</v>
      </c>
      <c r="AI282" s="766">
        <f t="shared" ref="AI282" si="651">(AA282+AA283)/30</f>
        <v>2.4</v>
      </c>
      <c r="AJ282" s="767">
        <f t="shared" ref="AJ282" si="652">(AB282+AB283)/30</f>
        <v>1.5333333333333334</v>
      </c>
      <c r="AK282" s="101" t="b">
        <f>P282+Q282+R282+S282=SUM(U282:AB282)</f>
        <v>1</v>
      </c>
      <c r="AL282" s="102"/>
      <c r="AM282" s="102"/>
      <c r="AN282" s="102"/>
      <c r="AO282" s="102"/>
      <c r="AP282" s="102"/>
      <c r="AQ282" s="102"/>
    </row>
    <row r="283" spans="1:43" s="103" customFormat="1" ht="10.5" customHeight="1" x14ac:dyDescent="0.25">
      <c r="A283" s="786"/>
      <c r="B283" s="772"/>
      <c r="C283" s="775"/>
      <c r="D283" s="802"/>
      <c r="E283" s="811"/>
      <c r="F283" s="811"/>
      <c r="G283" s="814"/>
      <c r="H283" s="778"/>
      <c r="I283" s="811"/>
      <c r="J283" s="811"/>
      <c r="K283" s="814"/>
      <c r="L283" s="817"/>
      <c r="M283" s="819"/>
      <c r="N283" s="820"/>
      <c r="O283" s="820"/>
      <c r="P283" s="786"/>
      <c r="Q283" s="786"/>
      <c r="R283" s="786"/>
      <c r="S283" s="821"/>
      <c r="T283" s="822"/>
      <c r="U283" s="658"/>
      <c r="V283" s="133"/>
      <c r="W283" s="133"/>
      <c r="X283" s="133"/>
      <c r="Y283" s="133">
        <v>36</v>
      </c>
      <c r="Z283" s="133">
        <v>12</v>
      </c>
      <c r="AA283" s="656">
        <v>24</v>
      </c>
      <c r="AB283" s="657">
        <v>18</v>
      </c>
      <c r="AC283" s="823"/>
      <c r="AD283" s="766"/>
      <c r="AE283" s="766"/>
      <c r="AF283" s="766"/>
      <c r="AG283" s="766"/>
      <c r="AH283" s="766"/>
      <c r="AI283" s="766"/>
      <c r="AJ283" s="767"/>
      <c r="AK283" s="102"/>
      <c r="AL283" s="102"/>
      <c r="AM283" s="102"/>
      <c r="AN283" s="102"/>
      <c r="AO283" s="102"/>
      <c r="AP283" s="102"/>
      <c r="AQ283" s="102"/>
    </row>
    <row r="284" spans="1:43" s="103" customFormat="1" ht="10.5" customHeight="1" x14ac:dyDescent="0.25">
      <c r="A284" s="787"/>
      <c r="B284" s="800"/>
      <c r="C284" s="809"/>
      <c r="D284" s="803"/>
      <c r="E284" s="812"/>
      <c r="F284" s="812"/>
      <c r="G284" s="815"/>
      <c r="H284" s="804"/>
      <c r="I284" s="812"/>
      <c r="J284" s="812"/>
      <c r="K284" s="815"/>
      <c r="L284" s="818"/>
      <c r="M284" s="819"/>
      <c r="N284" s="820"/>
      <c r="O284" s="820"/>
      <c r="P284" s="787"/>
      <c r="Q284" s="787"/>
      <c r="R284" s="787"/>
      <c r="S284" s="821"/>
      <c r="T284" s="822"/>
      <c r="U284" s="658"/>
      <c r="V284" s="133"/>
      <c r="W284" s="133"/>
      <c r="X284" s="133"/>
      <c r="Y284" s="133"/>
      <c r="Z284" s="648" t="s">
        <v>308</v>
      </c>
      <c r="AA284" s="659"/>
      <c r="AB284" s="648" t="s">
        <v>308</v>
      </c>
      <c r="AC284" s="823"/>
      <c r="AD284" s="766"/>
      <c r="AE284" s="766"/>
      <c r="AF284" s="766"/>
      <c r="AG284" s="766"/>
      <c r="AH284" s="766"/>
      <c r="AI284" s="766"/>
      <c r="AJ284" s="767"/>
      <c r="AK284" s="102"/>
      <c r="AL284" s="102"/>
      <c r="AM284" s="102"/>
      <c r="AN284" s="102"/>
      <c r="AO284" s="102"/>
      <c r="AP284" s="102"/>
      <c r="AQ284" s="102"/>
    </row>
    <row r="285" spans="1:43" s="103" customFormat="1" ht="10.5" customHeight="1" x14ac:dyDescent="0.25">
      <c r="A285" s="768">
        <f>1+A282</f>
        <v>10</v>
      </c>
      <c r="B285" s="772"/>
      <c r="C285" s="805" t="s">
        <v>223</v>
      </c>
      <c r="D285" s="801"/>
      <c r="E285" s="514"/>
      <c r="F285" s="514"/>
      <c r="G285" s="515"/>
      <c r="H285" s="777">
        <v>7</v>
      </c>
      <c r="I285" s="514"/>
      <c r="J285" s="514"/>
      <c r="K285" s="515"/>
      <c r="L285" s="517"/>
      <c r="M285" s="780">
        <f t="shared" ref="M285" si="653">N285/30</f>
        <v>3</v>
      </c>
      <c r="N285" s="783">
        <f>O285+T285</f>
        <v>90</v>
      </c>
      <c r="O285" s="783">
        <f>P285+Q285+R285+S285</f>
        <v>60</v>
      </c>
      <c r="P285" s="785">
        <v>6</v>
      </c>
      <c r="Q285" s="785">
        <v>28</v>
      </c>
      <c r="R285" s="785">
        <v>20</v>
      </c>
      <c r="S285" s="785">
        <v>6</v>
      </c>
      <c r="T285" s="789">
        <v>30</v>
      </c>
      <c r="U285" s="655"/>
      <c r="V285" s="133"/>
      <c r="W285" s="660"/>
      <c r="X285" s="660"/>
      <c r="Y285" s="133">
        <v>20</v>
      </c>
      <c r="Z285" s="133">
        <v>20</v>
      </c>
      <c r="AA285" s="133">
        <v>20</v>
      </c>
      <c r="AB285" s="661"/>
      <c r="AC285" s="791">
        <f t="shared" ref="AC285" si="654">(U285+U287)/30</f>
        <v>0</v>
      </c>
      <c r="AD285" s="766">
        <f t="shared" ref="AD285" si="655">(V285+V287)/30</f>
        <v>0</v>
      </c>
      <c r="AE285" s="766">
        <f t="shared" ref="AE285" si="656">(W285+W287)/30</f>
        <v>0</v>
      </c>
      <c r="AF285" s="766">
        <f>(X285+X286)/30</f>
        <v>0</v>
      </c>
      <c r="AG285" s="766">
        <f>(Y285+Y287)/30</f>
        <v>0.66666666666666663</v>
      </c>
      <c r="AH285" s="766">
        <f t="shared" ref="AH285" si="657">(Z285+Z287)/30</f>
        <v>0.66666666666666663</v>
      </c>
      <c r="AI285" s="799">
        <f>(AA285:AA286)/30</f>
        <v>0.66666666666666663</v>
      </c>
      <c r="AJ285" s="767">
        <f t="shared" ref="AJ285" si="658">(AB285+AB287)/30</f>
        <v>0</v>
      </c>
      <c r="AK285" s="102" t="b">
        <f>P285+Q285+R285+S285=SUM(U285:AB285)</f>
        <v>1</v>
      </c>
      <c r="AL285" s="102"/>
      <c r="AM285" s="102"/>
      <c r="AN285" s="102"/>
      <c r="AO285" s="102"/>
      <c r="AP285" s="102"/>
      <c r="AQ285" s="102"/>
    </row>
    <row r="286" spans="1:43" s="103" customFormat="1" ht="10.5" customHeight="1" x14ac:dyDescent="0.25">
      <c r="A286" s="769"/>
      <c r="B286" s="772"/>
      <c r="C286" s="775"/>
      <c r="D286" s="802"/>
      <c r="E286" s="519"/>
      <c r="F286" s="519"/>
      <c r="G286" s="520"/>
      <c r="H286" s="778"/>
      <c r="I286" s="519"/>
      <c r="J286" s="519"/>
      <c r="K286" s="520"/>
      <c r="L286" s="522"/>
      <c r="M286" s="781"/>
      <c r="N286" s="784"/>
      <c r="O286" s="784"/>
      <c r="P286" s="786"/>
      <c r="Q286" s="786"/>
      <c r="R286" s="786"/>
      <c r="S286" s="786"/>
      <c r="T286" s="790"/>
      <c r="U286" s="662"/>
      <c r="V286" s="663"/>
      <c r="W286" s="664"/>
      <c r="X286" s="664"/>
      <c r="Y286" s="663">
        <v>10</v>
      </c>
      <c r="Z286" s="663">
        <v>10</v>
      </c>
      <c r="AA286" s="663">
        <v>10</v>
      </c>
      <c r="AB286" s="665"/>
      <c r="AC286" s="791"/>
      <c r="AD286" s="766"/>
      <c r="AE286" s="766"/>
      <c r="AF286" s="766"/>
      <c r="AG286" s="766"/>
      <c r="AH286" s="766"/>
      <c r="AI286" s="799"/>
      <c r="AJ286" s="767"/>
      <c r="AK286" s="102"/>
      <c r="AL286" s="102"/>
      <c r="AM286" s="102"/>
      <c r="AN286" s="102"/>
      <c r="AO286" s="102"/>
      <c r="AP286" s="102"/>
      <c r="AQ286" s="102"/>
    </row>
    <row r="287" spans="1:43" s="103" customFormat="1" ht="10.5" customHeight="1" x14ac:dyDescent="0.25">
      <c r="A287" s="770"/>
      <c r="B287" s="800"/>
      <c r="C287" s="776"/>
      <c r="D287" s="803"/>
      <c r="E287" s="524"/>
      <c r="F287" s="524"/>
      <c r="G287" s="525"/>
      <c r="H287" s="804"/>
      <c r="I287" s="524"/>
      <c r="J287" s="524"/>
      <c r="K287" s="525"/>
      <c r="L287" s="527"/>
      <c r="M287" s="795"/>
      <c r="N287" s="796"/>
      <c r="O287" s="796"/>
      <c r="P287" s="787"/>
      <c r="Q287" s="787"/>
      <c r="R287" s="787"/>
      <c r="S287" s="787"/>
      <c r="T287" s="797"/>
      <c r="U287" s="666"/>
      <c r="V287" s="663"/>
      <c r="W287" s="663"/>
      <c r="X287" s="667"/>
      <c r="Y287" s="663"/>
      <c r="Z287" s="663"/>
      <c r="AA287" s="648" t="s">
        <v>308</v>
      </c>
      <c r="AB287" s="668"/>
      <c r="AC287" s="791"/>
      <c r="AD287" s="766"/>
      <c r="AE287" s="766"/>
      <c r="AF287" s="766"/>
      <c r="AG287" s="766"/>
      <c r="AH287" s="766"/>
      <c r="AI287" s="799"/>
      <c r="AJ287" s="767"/>
      <c r="AK287" s="102"/>
      <c r="AL287" s="102"/>
      <c r="AM287" s="102"/>
      <c r="AN287" s="102"/>
      <c r="AO287" s="102"/>
      <c r="AP287" s="102"/>
      <c r="AQ287" s="102"/>
    </row>
    <row r="288" spans="1:43" s="103" customFormat="1" ht="10.5" customHeight="1" x14ac:dyDescent="0.25">
      <c r="A288" s="768">
        <f t="shared" ref="A288" si="659">1+A285</f>
        <v>11</v>
      </c>
      <c r="B288" s="771"/>
      <c r="C288" s="774" t="s">
        <v>335</v>
      </c>
      <c r="D288" s="801"/>
      <c r="E288" s="514"/>
      <c r="F288" s="514"/>
      <c r="G288" s="515"/>
      <c r="H288" s="777"/>
      <c r="I288" s="514"/>
      <c r="J288" s="514"/>
      <c r="K288" s="515"/>
      <c r="L288" s="517"/>
      <c r="M288" s="780">
        <f t="shared" ref="M288" si="660">N288/30</f>
        <v>3</v>
      </c>
      <c r="N288" s="783">
        <f>O288+T288</f>
        <v>90</v>
      </c>
      <c r="O288" s="783">
        <f>P288+Q288+R288+S288</f>
        <v>60</v>
      </c>
      <c r="P288" s="785">
        <v>6</v>
      </c>
      <c r="Q288" s="785">
        <v>48</v>
      </c>
      <c r="R288" s="785">
        <v>2</v>
      </c>
      <c r="S288" s="785">
        <v>4</v>
      </c>
      <c r="T288" s="789">
        <v>30</v>
      </c>
      <c r="U288" s="655"/>
      <c r="V288" s="133"/>
      <c r="W288" s="133">
        <v>20</v>
      </c>
      <c r="X288" s="133">
        <v>40</v>
      </c>
      <c r="Y288" s="133"/>
      <c r="Z288" s="133"/>
      <c r="AA288" s="660"/>
      <c r="AB288" s="661"/>
      <c r="AC288" s="791">
        <f t="shared" ref="AC288" si="661">(U288+U290)/30</f>
        <v>0</v>
      </c>
      <c r="AD288" s="766">
        <f t="shared" ref="AD288" si="662">(V288+V290)/30</f>
        <v>0</v>
      </c>
      <c r="AE288" s="766">
        <f t="shared" ref="AE288" si="663">(W288+W290)/30</f>
        <v>0.66666666666666663</v>
      </c>
      <c r="AF288" s="766">
        <f>(X288+X289)/30</f>
        <v>2</v>
      </c>
      <c r="AG288" s="766">
        <f t="shared" ref="AG288" si="664">(Y288+Y290)/30</f>
        <v>0</v>
      </c>
      <c r="AH288" s="766">
        <f t="shared" ref="AH288" si="665">(Z288+Z290)/30</f>
        <v>0</v>
      </c>
      <c r="AI288" s="766">
        <f t="shared" ref="AI288" si="666">(AA288+AA290)/30</f>
        <v>0</v>
      </c>
      <c r="AJ288" s="767">
        <f t="shared" ref="AJ288" si="667">(AB288+AB290)/30</f>
        <v>0</v>
      </c>
      <c r="AK288" s="304" t="b">
        <f>P288+Q288+R288+S288=SUM(U288:AB288)</f>
        <v>1</v>
      </c>
      <c r="AL288" s="102"/>
      <c r="AM288" s="102"/>
      <c r="AN288" s="102"/>
      <c r="AO288" s="102"/>
      <c r="AP288" s="102"/>
      <c r="AQ288" s="102"/>
    </row>
    <row r="289" spans="1:44" s="103" customFormat="1" ht="10.5" customHeight="1" x14ac:dyDescent="0.25">
      <c r="A289" s="769"/>
      <c r="B289" s="772"/>
      <c r="C289" s="775"/>
      <c r="D289" s="802"/>
      <c r="E289" s="519"/>
      <c r="F289" s="519"/>
      <c r="G289" s="520"/>
      <c r="H289" s="778"/>
      <c r="I289" s="519">
        <v>4</v>
      </c>
      <c r="J289" s="519"/>
      <c r="K289" s="520"/>
      <c r="L289" s="522"/>
      <c r="M289" s="781"/>
      <c r="N289" s="784"/>
      <c r="O289" s="784"/>
      <c r="P289" s="786"/>
      <c r="Q289" s="786"/>
      <c r="R289" s="786"/>
      <c r="S289" s="786"/>
      <c r="T289" s="790"/>
      <c r="U289" s="662"/>
      <c r="V289" s="663"/>
      <c r="W289" s="133">
        <v>10</v>
      </c>
      <c r="X289" s="663">
        <v>20</v>
      </c>
      <c r="Y289" s="663"/>
      <c r="Z289" s="663"/>
      <c r="AA289" s="664"/>
      <c r="AB289" s="665"/>
      <c r="AC289" s="791"/>
      <c r="AD289" s="766"/>
      <c r="AE289" s="766"/>
      <c r="AF289" s="766"/>
      <c r="AG289" s="766"/>
      <c r="AH289" s="766"/>
      <c r="AI289" s="766"/>
      <c r="AJ289" s="767"/>
      <c r="AK289" s="102"/>
      <c r="AL289" s="102"/>
      <c r="AM289" s="102"/>
      <c r="AN289" s="102"/>
      <c r="AO289" s="102"/>
      <c r="AP289" s="102"/>
      <c r="AQ289" s="102"/>
    </row>
    <row r="290" spans="1:44" s="103" customFormat="1" ht="10.5" customHeight="1" x14ac:dyDescent="0.25">
      <c r="A290" s="770"/>
      <c r="B290" s="800"/>
      <c r="C290" s="776"/>
      <c r="D290" s="803"/>
      <c r="E290" s="524"/>
      <c r="F290" s="524"/>
      <c r="G290" s="525"/>
      <c r="H290" s="804"/>
      <c r="I290" s="524"/>
      <c r="J290" s="524"/>
      <c r="K290" s="525"/>
      <c r="L290" s="527"/>
      <c r="M290" s="795"/>
      <c r="N290" s="796"/>
      <c r="O290" s="796"/>
      <c r="P290" s="787"/>
      <c r="Q290" s="787"/>
      <c r="R290" s="787"/>
      <c r="S290" s="787"/>
      <c r="T290" s="797"/>
      <c r="U290" s="666"/>
      <c r="V290" s="663"/>
      <c r="W290" s="133"/>
      <c r="X290" s="648" t="s">
        <v>308</v>
      </c>
      <c r="Y290" s="663"/>
      <c r="Z290" s="663"/>
      <c r="AA290" s="663"/>
      <c r="AB290" s="668"/>
      <c r="AC290" s="791"/>
      <c r="AD290" s="766"/>
      <c r="AE290" s="766"/>
      <c r="AF290" s="766"/>
      <c r="AG290" s="766"/>
      <c r="AH290" s="766"/>
      <c r="AI290" s="766"/>
      <c r="AJ290" s="767"/>
      <c r="AK290" s="102"/>
      <c r="AL290" s="102"/>
      <c r="AM290" s="102"/>
      <c r="AN290" s="102"/>
      <c r="AO290" s="102"/>
      <c r="AP290" s="102"/>
      <c r="AQ290" s="102"/>
    </row>
    <row r="291" spans="1:44" s="103" customFormat="1" ht="10.5" customHeight="1" x14ac:dyDescent="0.25">
      <c r="A291" s="768">
        <f t="shared" ref="A291" si="668">1+A288</f>
        <v>12</v>
      </c>
      <c r="B291" s="772"/>
      <c r="C291" s="774" t="s">
        <v>81</v>
      </c>
      <c r="D291" s="531"/>
      <c r="E291" s="519"/>
      <c r="F291" s="519"/>
      <c r="G291" s="520"/>
      <c r="H291" s="532"/>
      <c r="I291" s="519"/>
      <c r="J291" s="519"/>
      <c r="K291" s="520"/>
      <c r="L291" s="522"/>
      <c r="M291" s="780">
        <f t="shared" ref="M291" si="669">N291/30</f>
        <v>3</v>
      </c>
      <c r="N291" s="783">
        <f>O291+T291</f>
        <v>90</v>
      </c>
      <c r="O291" s="783">
        <f>P291+Q291+R291+S291</f>
        <v>60</v>
      </c>
      <c r="P291" s="785">
        <v>58</v>
      </c>
      <c r="Q291" s="785"/>
      <c r="R291" s="785"/>
      <c r="S291" s="785">
        <v>2</v>
      </c>
      <c r="T291" s="789">
        <v>30</v>
      </c>
      <c r="U291" s="666"/>
      <c r="V291" s="663"/>
      <c r="W291" s="133">
        <v>0</v>
      </c>
      <c r="X291" s="133"/>
      <c r="Y291" s="663">
        <v>30</v>
      </c>
      <c r="Z291" s="663">
        <v>30</v>
      </c>
      <c r="AA291" s="663"/>
      <c r="AB291" s="668"/>
      <c r="AC291" s="791">
        <f t="shared" ref="AC291" si="670">(U291+U293)/30</f>
        <v>0</v>
      </c>
      <c r="AD291" s="766">
        <f t="shared" ref="AD291" si="671">(V291+V293)/30</f>
        <v>0</v>
      </c>
      <c r="AE291" s="766">
        <f t="shared" ref="AE291" si="672">(W291+W293)/30</f>
        <v>0</v>
      </c>
      <c r="AF291" s="766">
        <f>(X291+X292)/30</f>
        <v>0</v>
      </c>
      <c r="AG291" s="766">
        <f>(Y291+Y292)/30</f>
        <v>1.5</v>
      </c>
      <c r="AH291" s="798">
        <f>(Z291+Z292)/30</f>
        <v>1.5</v>
      </c>
      <c r="AI291" s="766">
        <f t="shared" ref="AI291" si="673">(AA291+AA293)/30</f>
        <v>0</v>
      </c>
      <c r="AJ291" s="767">
        <f t="shared" ref="AJ291" si="674">(AB291+AB293)/30</f>
        <v>0</v>
      </c>
      <c r="AK291" s="304" t="b">
        <f>P291+Q291+R291+S291=SUM(U291:AB291)</f>
        <v>1</v>
      </c>
      <c r="AL291" s="102"/>
      <c r="AM291" s="102"/>
      <c r="AN291" s="102"/>
      <c r="AO291" s="102"/>
      <c r="AP291" s="102"/>
      <c r="AQ291" s="102"/>
    </row>
    <row r="292" spans="1:44" s="103" customFormat="1" ht="10.5" customHeight="1" x14ac:dyDescent="0.25">
      <c r="A292" s="769"/>
      <c r="B292" s="772"/>
      <c r="C292" s="775"/>
      <c r="D292" s="531"/>
      <c r="E292" s="519"/>
      <c r="F292" s="519"/>
      <c r="G292" s="520"/>
      <c r="H292" s="532"/>
      <c r="I292" s="519"/>
      <c r="J292" s="519"/>
      <c r="K292" s="520"/>
      <c r="L292" s="522"/>
      <c r="M292" s="781"/>
      <c r="N292" s="784"/>
      <c r="O292" s="784"/>
      <c r="P292" s="786"/>
      <c r="Q292" s="786"/>
      <c r="R292" s="786"/>
      <c r="S292" s="786"/>
      <c r="T292" s="790"/>
      <c r="U292" s="666"/>
      <c r="V292" s="663"/>
      <c r="W292" s="133"/>
      <c r="X292" s="663"/>
      <c r="Y292" s="663">
        <v>15</v>
      </c>
      <c r="Z292" s="663">
        <v>15</v>
      </c>
      <c r="AA292" s="663"/>
      <c r="AB292" s="668"/>
      <c r="AC292" s="791"/>
      <c r="AD292" s="766"/>
      <c r="AE292" s="766"/>
      <c r="AF292" s="766"/>
      <c r="AG292" s="766"/>
      <c r="AH292" s="798"/>
      <c r="AI292" s="766"/>
      <c r="AJ292" s="767"/>
      <c r="AK292" s="102"/>
      <c r="AL292" s="102"/>
      <c r="AM292" s="102"/>
      <c r="AN292" s="102"/>
      <c r="AO292" s="102"/>
      <c r="AP292" s="102"/>
      <c r="AQ292" s="102"/>
    </row>
    <row r="293" spans="1:44" s="103" customFormat="1" ht="10.5" customHeight="1" x14ac:dyDescent="0.25">
      <c r="A293" s="770"/>
      <c r="B293" s="772"/>
      <c r="C293" s="776"/>
      <c r="D293" s="531"/>
      <c r="E293" s="519"/>
      <c r="F293" s="519"/>
      <c r="G293" s="520"/>
      <c r="H293" s="532"/>
      <c r="I293" s="519"/>
      <c r="J293" s="519"/>
      <c r="K293" s="520"/>
      <c r="L293" s="522"/>
      <c r="M293" s="795"/>
      <c r="N293" s="796"/>
      <c r="O293" s="796"/>
      <c r="P293" s="787"/>
      <c r="Q293" s="787"/>
      <c r="R293" s="787"/>
      <c r="S293" s="787"/>
      <c r="T293" s="797"/>
      <c r="U293" s="666"/>
      <c r="V293" s="663"/>
      <c r="W293" s="133"/>
      <c r="X293" s="648"/>
      <c r="Y293" s="648"/>
      <c r="Z293" s="648" t="s">
        <v>308</v>
      </c>
      <c r="AA293" s="663"/>
      <c r="AB293" s="668"/>
      <c r="AC293" s="791"/>
      <c r="AD293" s="766"/>
      <c r="AE293" s="766"/>
      <c r="AF293" s="766"/>
      <c r="AG293" s="766"/>
      <c r="AH293" s="798"/>
      <c r="AI293" s="766"/>
      <c r="AJ293" s="767"/>
      <c r="AK293" s="102"/>
      <c r="AL293" s="102"/>
      <c r="AM293" s="102"/>
      <c r="AN293" s="102"/>
      <c r="AO293" s="102"/>
      <c r="AP293" s="102"/>
      <c r="AQ293" s="102"/>
    </row>
    <row r="294" spans="1:44" s="103" customFormat="1" ht="10.5" customHeight="1" x14ac:dyDescent="0.25">
      <c r="A294" s="768">
        <v>13</v>
      </c>
      <c r="B294" s="771"/>
      <c r="C294" s="774" t="s">
        <v>336</v>
      </c>
      <c r="D294" s="513"/>
      <c r="E294" s="514"/>
      <c r="F294" s="514"/>
      <c r="G294" s="515"/>
      <c r="H294" s="777"/>
      <c r="I294" s="514"/>
      <c r="J294" s="514"/>
      <c r="K294" s="515"/>
      <c r="L294" s="517"/>
      <c r="M294" s="780">
        <f t="shared" ref="M294" si="675">N294/30</f>
        <v>6</v>
      </c>
      <c r="N294" s="783">
        <f>O294+T294</f>
        <v>180</v>
      </c>
      <c r="O294" s="783">
        <f>P294+Q294+R294+S294</f>
        <v>120</v>
      </c>
      <c r="P294" s="785">
        <v>4</v>
      </c>
      <c r="Q294" s="785">
        <v>54</v>
      </c>
      <c r="R294" s="785">
        <v>56</v>
      </c>
      <c r="S294" s="785">
        <v>6</v>
      </c>
      <c r="T294" s="789">
        <v>60</v>
      </c>
      <c r="U294" s="655"/>
      <c r="V294" s="660"/>
      <c r="W294" s="133">
        <v>38</v>
      </c>
      <c r="X294" s="133">
        <v>38</v>
      </c>
      <c r="Y294" s="133">
        <v>20</v>
      </c>
      <c r="Z294" s="133">
        <v>24</v>
      </c>
      <c r="AA294" s="660"/>
      <c r="AB294" s="669"/>
      <c r="AC294" s="791">
        <f t="shared" ref="AC294" si="676">(U294+U296)/30</f>
        <v>0</v>
      </c>
      <c r="AD294" s="766">
        <f t="shared" ref="AD294" si="677">(V294+V296)/30</f>
        <v>0</v>
      </c>
      <c r="AE294" s="766">
        <f t="shared" ref="AE294" si="678">(W294+W296)/30</f>
        <v>1.2666666666666666</v>
      </c>
      <c r="AF294" s="766">
        <f t="shared" ref="AF294" si="679">(X294+X296)/30</f>
        <v>1.2666666666666666</v>
      </c>
      <c r="AG294" s="766">
        <f t="shared" ref="AG294" si="680">(Y294+Y296)/30</f>
        <v>0.66666666666666663</v>
      </c>
      <c r="AH294" s="792">
        <f>(Z294+Z95)/30</f>
        <v>0.8</v>
      </c>
      <c r="AI294" s="766">
        <f>(AA294+AA295)/30</f>
        <v>0</v>
      </c>
      <c r="AJ294" s="767">
        <f t="shared" ref="AJ294" si="681">(AB294+AB296)/30</f>
        <v>0</v>
      </c>
      <c r="AK294" s="102" t="b">
        <f>P294+Q294+R294+S294=SUM(U294:AB294)</f>
        <v>1</v>
      </c>
      <c r="AL294" s="102"/>
      <c r="AM294" s="102"/>
      <c r="AN294" s="102"/>
      <c r="AO294" s="102"/>
      <c r="AP294" s="102"/>
      <c r="AQ294" s="102"/>
    </row>
    <row r="295" spans="1:44" s="103" customFormat="1" ht="10.5" customHeight="1" x14ac:dyDescent="0.25">
      <c r="A295" s="769"/>
      <c r="B295" s="772"/>
      <c r="C295" s="775"/>
      <c r="D295" s="518"/>
      <c r="E295" s="519"/>
      <c r="F295" s="519"/>
      <c r="G295" s="520"/>
      <c r="H295" s="778"/>
      <c r="I295" s="519">
        <v>7</v>
      </c>
      <c r="J295" s="519"/>
      <c r="K295" s="520"/>
      <c r="L295" s="522"/>
      <c r="M295" s="781"/>
      <c r="N295" s="784"/>
      <c r="O295" s="784"/>
      <c r="P295" s="786"/>
      <c r="Q295" s="786"/>
      <c r="R295" s="786"/>
      <c r="S295" s="786"/>
      <c r="T295" s="790"/>
      <c r="U295" s="662"/>
      <c r="V295" s="664"/>
      <c r="W295" s="663">
        <v>22</v>
      </c>
      <c r="X295" s="663">
        <v>22</v>
      </c>
      <c r="Y295" s="663">
        <v>8</v>
      </c>
      <c r="Z295" s="663">
        <v>10</v>
      </c>
      <c r="AA295" s="664"/>
      <c r="AB295" s="665"/>
      <c r="AC295" s="791"/>
      <c r="AD295" s="766"/>
      <c r="AE295" s="766"/>
      <c r="AF295" s="766"/>
      <c r="AG295" s="766"/>
      <c r="AH295" s="793"/>
      <c r="AI295" s="766"/>
      <c r="AJ295" s="767"/>
      <c r="AK295" s="102"/>
      <c r="AL295" s="102"/>
      <c r="AM295" s="102"/>
      <c r="AN295" s="102"/>
      <c r="AO295" s="102"/>
      <c r="AP295" s="102"/>
      <c r="AQ295" s="102"/>
    </row>
    <row r="296" spans="1:44" s="103" customFormat="1" ht="10.5" customHeight="1" thickBot="1" x14ac:dyDescent="0.3">
      <c r="A296" s="770"/>
      <c r="B296" s="773"/>
      <c r="C296" s="776"/>
      <c r="D296" s="523"/>
      <c r="E296" s="524"/>
      <c r="F296" s="524"/>
      <c r="G296" s="525"/>
      <c r="H296" s="779"/>
      <c r="I296" s="524"/>
      <c r="J296" s="524"/>
      <c r="K296" s="525"/>
      <c r="L296" s="527"/>
      <c r="M296" s="782"/>
      <c r="N296" s="761"/>
      <c r="O296" s="761"/>
      <c r="P296" s="787"/>
      <c r="Q296" s="788"/>
      <c r="R296" s="788"/>
      <c r="S296" s="788"/>
      <c r="T296" s="765"/>
      <c r="U296" s="666"/>
      <c r="V296" s="663"/>
      <c r="W296" s="660"/>
      <c r="X296" s="663"/>
      <c r="Y296" s="663"/>
      <c r="Z296" s="648" t="s">
        <v>308</v>
      </c>
      <c r="AA296" s="648"/>
      <c r="AB296" s="668"/>
      <c r="AC296" s="791"/>
      <c r="AD296" s="766"/>
      <c r="AE296" s="766"/>
      <c r="AF296" s="766"/>
      <c r="AG296" s="766"/>
      <c r="AH296" s="794"/>
      <c r="AI296" s="766"/>
      <c r="AJ296" s="767"/>
      <c r="AK296" s="102"/>
      <c r="AL296" s="102"/>
      <c r="AM296" s="102"/>
      <c r="AN296" s="102"/>
      <c r="AO296" s="102"/>
      <c r="AP296" s="102"/>
      <c r="AQ296" s="102"/>
    </row>
    <row r="297" spans="1:44" ht="10.5" customHeight="1" x14ac:dyDescent="0.2">
      <c r="A297" s="734" t="s">
        <v>39</v>
      </c>
      <c r="B297" s="735"/>
      <c r="C297" s="736"/>
      <c r="D297" s="62"/>
      <c r="E297" s="63"/>
      <c r="F297" s="63"/>
      <c r="G297" s="64"/>
      <c r="H297" s="65"/>
      <c r="I297" s="63"/>
      <c r="J297" s="63"/>
      <c r="K297" s="64"/>
      <c r="L297" s="66"/>
      <c r="M297" s="758">
        <f>SUM(M282:M296)</f>
        <v>24</v>
      </c>
      <c r="N297" s="760">
        <f t="shared" ref="N297:T297" si="682">SUM(N282:N296)</f>
        <v>720</v>
      </c>
      <c r="O297" s="760">
        <f t="shared" si="682"/>
        <v>480</v>
      </c>
      <c r="P297" s="762">
        <f t="shared" si="682"/>
        <v>82</v>
      </c>
      <c r="Q297" s="762">
        <f t="shared" si="682"/>
        <v>278</v>
      </c>
      <c r="R297" s="762">
        <f t="shared" si="682"/>
        <v>98</v>
      </c>
      <c r="S297" s="762">
        <f t="shared" si="682"/>
        <v>22</v>
      </c>
      <c r="T297" s="764">
        <f t="shared" si="682"/>
        <v>240</v>
      </c>
      <c r="U297" s="143">
        <f t="shared" ref="U297:W297" si="683">U282+U285+U288+U294</f>
        <v>0</v>
      </c>
      <c r="V297" s="143">
        <f t="shared" si="683"/>
        <v>0</v>
      </c>
      <c r="W297" s="143">
        <f t="shared" si="683"/>
        <v>58</v>
      </c>
      <c r="X297" s="117">
        <f>X282+X285+X288+X291+X294</f>
        <v>78</v>
      </c>
      <c r="Y297" s="143">
        <f>Y282+Y285+Y288+Y291+Y294</f>
        <v>114</v>
      </c>
      <c r="Z297" s="143">
        <f>Z282+Z285+Z288+Z291+Z294</f>
        <v>134</v>
      </c>
      <c r="AA297" s="143">
        <f>AA282+AA285+AA288+AA291+AA294</f>
        <v>68</v>
      </c>
      <c r="AB297" s="141">
        <f>AB282+AB285+AB288+AB291+AB294</f>
        <v>28</v>
      </c>
      <c r="AC297" s="758">
        <f>+AC237+AC240+AC246+AC249+AC252+AC255+AC258+AC276+AC282+AC285+AC288+AC291+AC294</f>
        <v>0</v>
      </c>
      <c r="AD297" s="758">
        <f t="shared" ref="AD297:AJ297" si="684">+AD237+AD240+AD246+AD249+AD252+AD255+AD258+AD276+AD282+AD285+AD288+AD291+AD294</f>
        <v>1.5</v>
      </c>
      <c r="AE297" s="758">
        <f t="shared" si="684"/>
        <v>12.866666666666667</v>
      </c>
      <c r="AF297" s="758">
        <f t="shared" si="684"/>
        <v>17.299999999999997</v>
      </c>
      <c r="AG297" s="758">
        <f t="shared" si="684"/>
        <v>10.333333333333332</v>
      </c>
      <c r="AH297" s="758">
        <f t="shared" si="684"/>
        <v>7.5666666666666664</v>
      </c>
      <c r="AI297" s="758">
        <f t="shared" si="684"/>
        <v>6.0666666666666673</v>
      </c>
      <c r="AJ297" s="758">
        <f t="shared" si="684"/>
        <v>1.5333333333333334</v>
      </c>
      <c r="AK297" s="24" t="b">
        <f>P297+Q297+R297+S297=SUM(U297:AB297)</f>
        <v>1</v>
      </c>
      <c r="AL297" s="24" t="b">
        <f t="shared" ref="AL297:AR297" si="685">Q297+R297+S297+T297=SUM(V297:AC297)</f>
        <v>0</v>
      </c>
      <c r="AM297" s="24" t="b">
        <f t="shared" si="685"/>
        <v>0</v>
      </c>
      <c r="AN297" s="24" t="b">
        <f t="shared" si="685"/>
        <v>0</v>
      </c>
      <c r="AO297" s="24" t="b">
        <f t="shared" si="685"/>
        <v>0</v>
      </c>
      <c r="AP297" s="24" t="b">
        <f t="shared" si="685"/>
        <v>0</v>
      </c>
      <c r="AQ297" s="24" t="b">
        <f t="shared" si="685"/>
        <v>0</v>
      </c>
      <c r="AR297" s="24" t="b">
        <f t="shared" si="685"/>
        <v>0</v>
      </c>
    </row>
    <row r="298" spans="1:44" ht="10.5" customHeight="1" thickBot="1" x14ac:dyDescent="0.3">
      <c r="A298" s="737"/>
      <c r="B298" s="738"/>
      <c r="C298" s="739"/>
      <c r="D298" s="67"/>
      <c r="E298" s="57"/>
      <c r="F298" s="57"/>
      <c r="G298" s="58"/>
      <c r="H298" s="68"/>
      <c r="I298" s="57"/>
      <c r="J298" s="57"/>
      <c r="K298" s="58"/>
      <c r="L298" s="69"/>
      <c r="M298" s="759"/>
      <c r="N298" s="761"/>
      <c r="O298" s="761"/>
      <c r="P298" s="763"/>
      <c r="Q298" s="763"/>
      <c r="R298" s="763"/>
      <c r="S298" s="763"/>
      <c r="T298" s="765"/>
      <c r="U298" s="134">
        <f t="shared" ref="U298:AB298" si="686">U283+U286+U289+U295</f>
        <v>0</v>
      </c>
      <c r="V298" s="134">
        <f t="shared" si="686"/>
        <v>0</v>
      </c>
      <c r="W298" s="134">
        <f t="shared" si="686"/>
        <v>32</v>
      </c>
      <c r="X298" s="134">
        <f t="shared" si="686"/>
        <v>42</v>
      </c>
      <c r="Y298" s="134">
        <f t="shared" si="686"/>
        <v>54</v>
      </c>
      <c r="Z298" s="134">
        <f t="shared" si="686"/>
        <v>32</v>
      </c>
      <c r="AA298" s="134">
        <f t="shared" si="686"/>
        <v>34</v>
      </c>
      <c r="AB298" s="140">
        <f t="shared" si="686"/>
        <v>18</v>
      </c>
      <c r="AC298" s="759"/>
      <c r="AD298" s="759"/>
      <c r="AE298" s="759"/>
      <c r="AF298" s="759"/>
      <c r="AG298" s="759"/>
      <c r="AH298" s="759"/>
      <c r="AI298" s="759"/>
      <c r="AJ298" s="759"/>
      <c r="AK298" s="98"/>
      <c r="AL298" s="98"/>
      <c r="AM298" s="98"/>
      <c r="AN298" s="98"/>
      <c r="AO298" s="98"/>
      <c r="AP298" s="98"/>
      <c r="AQ298" s="98"/>
    </row>
    <row r="299" spans="1:44" ht="10.5" customHeight="1" x14ac:dyDescent="0.2">
      <c r="A299" s="734" t="s">
        <v>218</v>
      </c>
      <c r="B299" s="735"/>
      <c r="C299" s="736"/>
      <c r="D299" s="62"/>
      <c r="E299" s="63"/>
      <c r="F299" s="63"/>
      <c r="G299" s="64"/>
      <c r="H299" s="65"/>
      <c r="I299" s="63"/>
      <c r="J299" s="63"/>
      <c r="K299" s="64"/>
      <c r="L299" s="65"/>
      <c r="M299" s="740">
        <f>M243+M267+M273+M279+M297</f>
        <v>60.5</v>
      </c>
      <c r="N299" s="742">
        <f t="shared" ref="N299:T299" si="687">N243+N267+N273+N279+N297</f>
        <v>1815</v>
      </c>
      <c r="O299" s="742">
        <f t="shared" si="687"/>
        <v>1260</v>
      </c>
      <c r="P299" s="744">
        <f t="shared" si="687"/>
        <v>180</v>
      </c>
      <c r="Q299" s="744">
        <f t="shared" si="687"/>
        <v>376</v>
      </c>
      <c r="R299" s="746">
        <f t="shared" si="687"/>
        <v>670</v>
      </c>
      <c r="S299" s="744">
        <f t="shared" si="687"/>
        <v>34</v>
      </c>
      <c r="T299" s="748">
        <f t="shared" si="687"/>
        <v>555</v>
      </c>
      <c r="U299" s="107">
        <f>U243+U267+U273+U279+U297</f>
        <v>0</v>
      </c>
      <c r="V299" s="70">
        <f t="shared" ref="V299:AB299" si="688">V243+V267+V273+V279+V297</f>
        <v>30</v>
      </c>
      <c r="W299" s="70">
        <f t="shared" si="688"/>
        <v>272</v>
      </c>
      <c r="X299" s="70">
        <f t="shared" si="688"/>
        <v>390</v>
      </c>
      <c r="Y299" s="70">
        <f t="shared" si="688"/>
        <v>212</v>
      </c>
      <c r="Z299" s="70">
        <f t="shared" si="688"/>
        <v>200</v>
      </c>
      <c r="AA299" s="70">
        <f t="shared" si="688"/>
        <v>128</v>
      </c>
      <c r="AB299" s="71">
        <f t="shared" si="688"/>
        <v>28</v>
      </c>
      <c r="AC299" s="750">
        <f>AC243+AC267+AC273+AC279+AC297</f>
        <v>0</v>
      </c>
      <c r="AD299" s="752">
        <f t="shared" ref="AD299:AJ299" si="689">AD243+AD267+AD273+AD279+AD297</f>
        <v>3</v>
      </c>
      <c r="AE299" s="752">
        <f t="shared" si="689"/>
        <v>23.8</v>
      </c>
      <c r="AF299" s="752">
        <f t="shared" si="689"/>
        <v>31.333333333333329</v>
      </c>
      <c r="AG299" s="752">
        <f t="shared" si="689"/>
        <v>15.166666666666664</v>
      </c>
      <c r="AH299" s="754">
        <f t="shared" si="689"/>
        <v>9.7666666666666657</v>
      </c>
      <c r="AI299" s="752">
        <f t="shared" si="689"/>
        <v>9.0666666666666664</v>
      </c>
      <c r="AJ299" s="756">
        <f t="shared" si="689"/>
        <v>1.5333333333333334</v>
      </c>
      <c r="AK299" s="31" t="b">
        <f>(U299+U300)/30=AC299</f>
        <v>1</v>
      </c>
      <c r="AL299" s="31" t="b">
        <f t="shared" ref="AL299:AR299" si="690">(V299+V300)/30=AD299</f>
        <v>0</v>
      </c>
      <c r="AM299" s="31" t="b">
        <f t="shared" si="690"/>
        <v>0</v>
      </c>
      <c r="AN299" s="31" t="b">
        <f t="shared" si="690"/>
        <v>0</v>
      </c>
      <c r="AO299" s="31" t="b">
        <f t="shared" si="690"/>
        <v>0</v>
      </c>
      <c r="AP299" s="31" t="b">
        <f t="shared" si="690"/>
        <v>0</v>
      </c>
      <c r="AQ299" s="31" t="b">
        <f t="shared" si="690"/>
        <v>0</v>
      </c>
      <c r="AR299" s="31" t="b">
        <f t="shared" si="690"/>
        <v>1</v>
      </c>
    </row>
    <row r="300" spans="1:44" ht="10.5" customHeight="1" thickBot="1" x14ac:dyDescent="0.3">
      <c r="A300" s="737"/>
      <c r="B300" s="738"/>
      <c r="C300" s="739"/>
      <c r="D300" s="67"/>
      <c r="E300" s="57"/>
      <c r="F300" s="57"/>
      <c r="G300" s="58"/>
      <c r="H300" s="68"/>
      <c r="I300" s="57"/>
      <c r="J300" s="57"/>
      <c r="K300" s="58"/>
      <c r="L300" s="68"/>
      <c r="M300" s="741"/>
      <c r="N300" s="743"/>
      <c r="O300" s="743"/>
      <c r="P300" s="745"/>
      <c r="Q300" s="745"/>
      <c r="R300" s="747"/>
      <c r="S300" s="745"/>
      <c r="T300" s="749"/>
      <c r="U300" s="80">
        <f>U244+U268+U274+U280+U298</f>
        <v>0</v>
      </c>
      <c r="V300" s="81">
        <f t="shared" ref="V300:AB300" si="691">V244+V268+V274+V280+V298</f>
        <v>15</v>
      </c>
      <c r="W300" s="81">
        <f t="shared" si="691"/>
        <v>146</v>
      </c>
      <c r="X300" s="81">
        <f t="shared" si="691"/>
        <v>151</v>
      </c>
      <c r="Y300" s="81">
        <f t="shared" si="691"/>
        <v>101</v>
      </c>
      <c r="Z300" s="81">
        <f t="shared" si="691"/>
        <v>32</v>
      </c>
      <c r="AA300" s="81">
        <f t="shared" si="691"/>
        <v>64</v>
      </c>
      <c r="AB300" s="82">
        <f t="shared" si="691"/>
        <v>18</v>
      </c>
      <c r="AC300" s="751"/>
      <c r="AD300" s="753"/>
      <c r="AE300" s="753"/>
      <c r="AF300" s="753"/>
      <c r="AG300" s="753"/>
      <c r="AH300" s="755"/>
      <c r="AI300" s="753"/>
      <c r="AJ300" s="757"/>
    </row>
  </sheetData>
  <mergeCells count="2412">
    <mergeCell ref="AC171:AC173"/>
    <mergeCell ref="AD171:AD173"/>
    <mergeCell ref="AE171:AE173"/>
    <mergeCell ref="AF171:AF173"/>
    <mergeCell ref="AG171:AG173"/>
    <mergeCell ref="AH171:AH173"/>
    <mergeCell ref="AI171:AI173"/>
    <mergeCell ref="AJ171:AJ173"/>
    <mergeCell ref="AC174:AC176"/>
    <mergeCell ref="AD174:AD176"/>
    <mergeCell ref="AE174:AE176"/>
    <mergeCell ref="AF174:AF176"/>
    <mergeCell ref="AG174:AG176"/>
    <mergeCell ref="AH174:AH176"/>
    <mergeCell ref="AI174:AI176"/>
    <mergeCell ref="AJ174:AJ176"/>
    <mergeCell ref="AC177:AC179"/>
    <mergeCell ref="AD177:AD179"/>
    <mergeCell ref="AE177:AE179"/>
    <mergeCell ref="AF177:AF179"/>
    <mergeCell ref="AG177:AG179"/>
    <mergeCell ref="AH177:AH179"/>
    <mergeCell ref="AI177:AI179"/>
    <mergeCell ref="AJ177:AJ179"/>
    <mergeCell ref="J174:J176"/>
    <mergeCell ref="K174:K176"/>
    <mergeCell ref="L174:L176"/>
    <mergeCell ref="M174:M176"/>
    <mergeCell ref="N174:N176"/>
    <mergeCell ref="O174:O176"/>
    <mergeCell ref="P174:P176"/>
    <mergeCell ref="Q174:Q176"/>
    <mergeCell ref="R174:R176"/>
    <mergeCell ref="S174:S176"/>
    <mergeCell ref="T174:T176"/>
    <mergeCell ref="E177:E179"/>
    <mergeCell ref="F177:F179"/>
    <mergeCell ref="G177:G179"/>
    <mergeCell ref="H177:H179"/>
    <mergeCell ref="I177:I179"/>
    <mergeCell ref="J177:J179"/>
    <mergeCell ref="K177:K179"/>
    <mergeCell ref="L177:L179"/>
    <mergeCell ref="M177:M179"/>
    <mergeCell ref="N177:N179"/>
    <mergeCell ref="O177:O179"/>
    <mergeCell ref="P177:P179"/>
    <mergeCell ref="Q177:Q179"/>
    <mergeCell ref="R177:R179"/>
    <mergeCell ref="S177:S179"/>
    <mergeCell ref="T177:T179"/>
    <mergeCell ref="AF189:AF191"/>
    <mergeCell ref="AG189:AG191"/>
    <mergeCell ref="AH189:AH191"/>
    <mergeCell ref="AI189:AI191"/>
    <mergeCell ref="AJ189:AJ191"/>
    <mergeCell ref="B177:B179"/>
    <mergeCell ref="B174:B176"/>
    <mergeCell ref="B171:B173"/>
    <mergeCell ref="C177:C179"/>
    <mergeCell ref="C174:C176"/>
    <mergeCell ref="C171:C173"/>
    <mergeCell ref="E171:E173"/>
    <mergeCell ref="F171:F173"/>
    <mergeCell ref="G171:G173"/>
    <mergeCell ref="H171:H173"/>
    <mergeCell ref="I171:I173"/>
    <mergeCell ref="J171:J173"/>
    <mergeCell ref="K171:K173"/>
    <mergeCell ref="L171:L173"/>
    <mergeCell ref="M171:M173"/>
    <mergeCell ref="N171:N173"/>
    <mergeCell ref="O171:O173"/>
    <mergeCell ref="P171:P173"/>
    <mergeCell ref="Q171:Q173"/>
    <mergeCell ref="R171:R173"/>
    <mergeCell ref="S171:S173"/>
    <mergeCell ref="T171:T173"/>
    <mergeCell ref="E174:E176"/>
    <mergeCell ref="F174:F176"/>
    <mergeCell ref="G174:G176"/>
    <mergeCell ref="H174:H176"/>
    <mergeCell ref="I174:I176"/>
    <mergeCell ref="S186:S188"/>
    <mergeCell ref="T186:T188"/>
    <mergeCell ref="AC186:AC188"/>
    <mergeCell ref="AD186:AD188"/>
    <mergeCell ref="AE186:AE188"/>
    <mergeCell ref="AF186:AF188"/>
    <mergeCell ref="AG186:AG188"/>
    <mergeCell ref="AH186:AH188"/>
    <mergeCell ref="AI186:AI188"/>
    <mergeCell ref="AJ186:AJ188"/>
    <mergeCell ref="B189:B191"/>
    <mergeCell ref="C189:C191"/>
    <mergeCell ref="D189:D191"/>
    <mergeCell ref="E189:E191"/>
    <mergeCell ref="F189:F191"/>
    <mergeCell ref="G189:G191"/>
    <mergeCell ref="H189:H191"/>
    <mergeCell ref="I189:I191"/>
    <mergeCell ref="J189:J191"/>
    <mergeCell ref="K189:K191"/>
    <mergeCell ref="L189:L191"/>
    <mergeCell ref="M189:M191"/>
    <mergeCell ref="N189:N191"/>
    <mergeCell ref="O189:O191"/>
    <mergeCell ref="P189:P191"/>
    <mergeCell ref="Q189:Q191"/>
    <mergeCell ref="R189:R191"/>
    <mergeCell ref="S189:S191"/>
    <mergeCell ref="T189:T191"/>
    <mergeCell ref="AC189:AC191"/>
    <mergeCell ref="AD189:AD191"/>
    <mergeCell ref="AE189:AE191"/>
    <mergeCell ref="B186:B188"/>
    <mergeCell ref="C186:C188"/>
    <mergeCell ref="D186:D188"/>
    <mergeCell ref="E186:E188"/>
    <mergeCell ref="F186:F188"/>
    <mergeCell ref="G186:G188"/>
    <mergeCell ref="H186:H188"/>
    <mergeCell ref="I186:I188"/>
    <mergeCell ref="J186:J188"/>
    <mergeCell ref="K186:K188"/>
    <mergeCell ref="L186:L188"/>
    <mergeCell ref="M186:M188"/>
    <mergeCell ref="N186:N188"/>
    <mergeCell ref="O186:O188"/>
    <mergeCell ref="P186:P188"/>
    <mergeCell ref="Q186:Q188"/>
    <mergeCell ref="R186:R188"/>
    <mergeCell ref="L183:L185"/>
    <mergeCell ref="M183:M185"/>
    <mergeCell ref="N183:N185"/>
    <mergeCell ref="O183:O185"/>
    <mergeCell ref="P183:P185"/>
    <mergeCell ref="Q183:Q185"/>
    <mergeCell ref="R183:R185"/>
    <mergeCell ref="S183:S185"/>
    <mergeCell ref="T183:T185"/>
    <mergeCell ref="AC183:AC185"/>
    <mergeCell ref="AD183:AD185"/>
    <mergeCell ref="AE183:AE185"/>
    <mergeCell ref="AF183:AF185"/>
    <mergeCell ref="AG183:AG185"/>
    <mergeCell ref="AH183:AH185"/>
    <mergeCell ref="AI183:AI185"/>
    <mergeCell ref="AJ183:AJ185"/>
    <mergeCell ref="AJ195:AJ197"/>
    <mergeCell ref="B180:B182"/>
    <mergeCell ref="C180:C182"/>
    <mergeCell ref="D180:D182"/>
    <mergeCell ref="E180:E182"/>
    <mergeCell ref="F180:F182"/>
    <mergeCell ref="G180:G182"/>
    <mergeCell ref="H180:H182"/>
    <mergeCell ref="I180:I182"/>
    <mergeCell ref="J180:J182"/>
    <mergeCell ref="K180:K182"/>
    <mergeCell ref="L180:L182"/>
    <mergeCell ref="M180:M182"/>
    <mergeCell ref="N180:N182"/>
    <mergeCell ref="O180:O182"/>
    <mergeCell ref="P180:P182"/>
    <mergeCell ref="Q180:Q182"/>
    <mergeCell ref="R180:R182"/>
    <mergeCell ref="S180:S182"/>
    <mergeCell ref="T180:T182"/>
    <mergeCell ref="AC180:AC182"/>
    <mergeCell ref="AD180:AD182"/>
    <mergeCell ref="AE180:AE182"/>
    <mergeCell ref="AF180:AF182"/>
    <mergeCell ref="AG180:AG182"/>
    <mergeCell ref="AH180:AH182"/>
    <mergeCell ref="AI180:AI182"/>
    <mergeCell ref="AJ180:AJ182"/>
    <mergeCell ref="B183:B185"/>
    <mergeCell ref="C183:C185"/>
    <mergeCell ref="D183:D185"/>
    <mergeCell ref="E183:E185"/>
    <mergeCell ref="AE192:AE194"/>
    <mergeCell ref="AF192:AF194"/>
    <mergeCell ref="AG192:AG194"/>
    <mergeCell ref="AH192:AH194"/>
    <mergeCell ref="AI192:AI194"/>
    <mergeCell ref="AJ192:AJ194"/>
    <mergeCell ref="B195:B197"/>
    <mergeCell ref="C195:C197"/>
    <mergeCell ref="D195:D197"/>
    <mergeCell ref="E195:E197"/>
    <mergeCell ref="F195:F197"/>
    <mergeCell ref="G195:G197"/>
    <mergeCell ref="H195:H197"/>
    <mergeCell ref="I195:I197"/>
    <mergeCell ref="J195:J197"/>
    <mergeCell ref="K195:K197"/>
    <mergeCell ref="L195:L197"/>
    <mergeCell ref="M195:M197"/>
    <mergeCell ref="N195:N197"/>
    <mergeCell ref="O195:O197"/>
    <mergeCell ref="P195:P197"/>
    <mergeCell ref="Q195:Q197"/>
    <mergeCell ref="R195:R197"/>
    <mergeCell ref="S195:S197"/>
    <mergeCell ref="T195:T197"/>
    <mergeCell ref="AC195:AC197"/>
    <mergeCell ref="AD195:AD197"/>
    <mergeCell ref="AE195:AE197"/>
    <mergeCell ref="AF195:AF197"/>
    <mergeCell ref="AG195:AG197"/>
    <mergeCell ref="AH195:AH197"/>
    <mergeCell ref="AI195:AI197"/>
    <mergeCell ref="R198:R200"/>
    <mergeCell ref="S198:S200"/>
    <mergeCell ref="T198:T200"/>
    <mergeCell ref="AC198:AC200"/>
    <mergeCell ref="AD198:AD200"/>
    <mergeCell ref="AE198:AE200"/>
    <mergeCell ref="AF198:AF200"/>
    <mergeCell ref="AG198:AG200"/>
    <mergeCell ref="AH198:AH200"/>
    <mergeCell ref="AI198:AI200"/>
    <mergeCell ref="AJ198:AJ200"/>
    <mergeCell ref="B192:B194"/>
    <mergeCell ref="C192:C194"/>
    <mergeCell ref="D192:D194"/>
    <mergeCell ref="E192:E194"/>
    <mergeCell ref="F192:F194"/>
    <mergeCell ref="G192:G194"/>
    <mergeCell ref="H192:H194"/>
    <mergeCell ref="I192:I194"/>
    <mergeCell ref="J192:J194"/>
    <mergeCell ref="K192:K194"/>
    <mergeCell ref="L192:L194"/>
    <mergeCell ref="M192:M194"/>
    <mergeCell ref="N192:N194"/>
    <mergeCell ref="O192:O194"/>
    <mergeCell ref="P192:P194"/>
    <mergeCell ref="Q192:Q194"/>
    <mergeCell ref="R192:R194"/>
    <mergeCell ref="S192:S194"/>
    <mergeCell ref="T192:T194"/>
    <mergeCell ref="AC192:AC194"/>
    <mergeCell ref="AD192:AD194"/>
    <mergeCell ref="C101:C103"/>
    <mergeCell ref="A92:A94"/>
    <mergeCell ref="E89:E91"/>
    <mergeCell ref="C89:C91"/>
    <mergeCell ref="A2:AI2"/>
    <mergeCell ref="N3:N9"/>
    <mergeCell ref="O3:S3"/>
    <mergeCell ref="AJ61:AJ63"/>
    <mergeCell ref="C61:C63"/>
    <mergeCell ref="A161:A163"/>
    <mergeCell ref="B161:B163"/>
    <mergeCell ref="C161:C163"/>
    <mergeCell ref="D161:D163"/>
    <mergeCell ref="E161:E163"/>
    <mergeCell ref="F161:F163"/>
    <mergeCell ref="G161:G163"/>
    <mergeCell ref="H161:H163"/>
    <mergeCell ref="I161:I163"/>
    <mergeCell ref="J161:J163"/>
    <mergeCell ref="K161:K163"/>
    <mergeCell ref="L161:L163"/>
    <mergeCell ref="M161:M163"/>
    <mergeCell ref="N161:N163"/>
    <mergeCell ref="O161:O163"/>
    <mergeCell ref="P161:P163"/>
    <mergeCell ref="Q161:Q163"/>
    <mergeCell ref="A61:A63"/>
    <mergeCell ref="B61:B63"/>
    <mergeCell ref="AC161:AC163"/>
    <mergeCell ref="T146:T148"/>
    <mergeCell ref="A101:A103"/>
    <mergeCell ref="AD161:AD163"/>
    <mergeCell ref="F98:F100"/>
    <mergeCell ref="C83:C85"/>
    <mergeCell ref="E98:E100"/>
    <mergeCell ref="AH92:AH94"/>
    <mergeCell ref="P86:P88"/>
    <mergeCell ref="B86:B88"/>
    <mergeCell ref="D92:D94"/>
    <mergeCell ref="C77:C79"/>
    <mergeCell ref="O89:O91"/>
    <mergeCell ref="M98:M100"/>
    <mergeCell ref="K95:K97"/>
    <mergeCell ref="T69:T70"/>
    <mergeCell ref="AE77:AE79"/>
    <mergeCell ref="F83:F85"/>
    <mergeCell ref="F89:F91"/>
    <mergeCell ref="Q58:Q60"/>
    <mergeCell ref="AF64:AF66"/>
    <mergeCell ref="S98:S100"/>
    <mergeCell ref="E77:E79"/>
    <mergeCell ref="H77:H79"/>
    <mergeCell ref="F49:F51"/>
    <mergeCell ref="E40:E42"/>
    <mergeCell ref="J86:J88"/>
    <mergeCell ref="E86:E88"/>
    <mergeCell ref="J55:J57"/>
    <mergeCell ref="I58:I60"/>
    <mergeCell ref="B83:B85"/>
    <mergeCell ref="I86:I88"/>
    <mergeCell ref="J89:J91"/>
    <mergeCell ref="K89:K91"/>
    <mergeCell ref="G95:G97"/>
    <mergeCell ref="F95:F97"/>
    <mergeCell ref="K64:K66"/>
    <mergeCell ref="L89:L91"/>
    <mergeCell ref="K83:K85"/>
    <mergeCell ref="K55:K57"/>
    <mergeCell ref="J58:J60"/>
    <mergeCell ref="K58:K60"/>
    <mergeCell ref="I83:I85"/>
    <mergeCell ref="C86:C88"/>
    <mergeCell ref="K80:K82"/>
    <mergeCell ref="J83:J85"/>
    <mergeCell ref="F80:F82"/>
    <mergeCell ref="C95:C97"/>
    <mergeCell ref="D110:D112"/>
    <mergeCell ref="R98:R100"/>
    <mergeCell ref="H80:H82"/>
    <mergeCell ref="K74:K76"/>
    <mergeCell ref="L55:L57"/>
    <mergeCell ref="L58:L60"/>
    <mergeCell ref="C80:C82"/>
    <mergeCell ref="A67:C68"/>
    <mergeCell ref="A77:A79"/>
    <mergeCell ref="R134:R136"/>
    <mergeCell ref="R116:R118"/>
    <mergeCell ref="O110:O112"/>
    <mergeCell ref="A113:A115"/>
    <mergeCell ref="A83:A85"/>
    <mergeCell ref="A98:A100"/>
    <mergeCell ref="A86:A88"/>
    <mergeCell ref="J74:J76"/>
    <mergeCell ref="B77:B79"/>
    <mergeCell ref="E80:E82"/>
    <mergeCell ref="G80:G82"/>
    <mergeCell ref="F92:F94"/>
    <mergeCell ref="H104:H106"/>
    <mergeCell ref="A104:A106"/>
    <mergeCell ref="D64:D66"/>
    <mergeCell ref="E64:E66"/>
    <mergeCell ref="F64:F66"/>
    <mergeCell ref="G64:G66"/>
    <mergeCell ref="AJ218:AJ219"/>
    <mergeCell ref="AF218:AF219"/>
    <mergeCell ref="AG214:AG215"/>
    <mergeCell ref="AI161:AI163"/>
    <mergeCell ref="AJ161:AJ163"/>
    <mergeCell ref="AJ207:AJ209"/>
    <mergeCell ref="AD164:AD166"/>
    <mergeCell ref="AC164:AC166"/>
    <mergeCell ref="AE216:AE217"/>
    <mergeCell ref="F40:F42"/>
    <mergeCell ref="J43:J45"/>
    <mergeCell ref="D52:D54"/>
    <mergeCell ref="E52:E54"/>
    <mergeCell ref="E49:E51"/>
    <mergeCell ref="F46:F48"/>
    <mergeCell ref="L46:L48"/>
    <mergeCell ref="E95:E97"/>
    <mergeCell ref="AH104:AH106"/>
    <mergeCell ref="D86:D88"/>
    <mergeCell ref="D83:D85"/>
    <mergeCell ref="AI140:AI142"/>
    <mergeCell ref="R122:R123"/>
    <mergeCell ref="A170:AJ170"/>
    <mergeCell ref="A195:A197"/>
    <mergeCell ref="A198:A200"/>
    <mergeCell ref="A186:A188"/>
    <mergeCell ref="A189:A191"/>
    <mergeCell ref="A192:A194"/>
    <mergeCell ref="A171:A173"/>
    <mergeCell ref="A174:A176"/>
    <mergeCell ref="A177:A179"/>
    <mergeCell ref="A180:A182"/>
    <mergeCell ref="AJ216:AJ217"/>
    <mergeCell ref="AJ214:AJ215"/>
    <mergeCell ref="AJ210:AJ211"/>
    <mergeCell ref="N216:N217"/>
    <mergeCell ref="N207:N209"/>
    <mergeCell ref="E201:E203"/>
    <mergeCell ref="O207:O209"/>
    <mergeCell ref="AF207:AF209"/>
    <mergeCell ref="AI152:AI154"/>
    <mergeCell ref="AH201:AH203"/>
    <mergeCell ref="AJ201:AJ203"/>
    <mergeCell ref="AI167:AI169"/>
    <mergeCell ref="AH210:AH211"/>
    <mergeCell ref="AE201:AE203"/>
    <mergeCell ref="AE212:AE213"/>
    <mergeCell ref="AF204:AF206"/>
    <mergeCell ref="T214:T215"/>
    <mergeCell ref="T207:T209"/>
    <mergeCell ref="S152:S154"/>
    <mergeCell ref="N164:N166"/>
    <mergeCell ref="M164:M166"/>
    <mergeCell ref="N201:N203"/>
    <mergeCell ref="P201:P203"/>
    <mergeCell ref="I198:I200"/>
    <mergeCell ref="J198:J200"/>
    <mergeCell ref="K198:K200"/>
    <mergeCell ref="L198:L200"/>
    <mergeCell ref="M198:M200"/>
    <mergeCell ref="N198:N200"/>
    <mergeCell ref="O198:O200"/>
    <mergeCell ref="P198:P200"/>
    <mergeCell ref="Q198:Q200"/>
    <mergeCell ref="AF167:AF169"/>
    <mergeCell ref="Q95:Q97"/>
    <mergeCell ref="AE128:AE130"/>
    <mergeCell ref="M89:M91"/>
    <mergeCell ref="AJ122:AJ123"/>
    <mergeCell ref="AJ125:AJ127"/>
    <mergeCell ref="S140:S142"/>
    <mergeCell ref="AD146:AD148"/>
    <mergeCell ref="AG146:AG148"/>
    <mergeCell ref="AH146:AH148"/>
    <mergeCell ref="AG155:AG157"/>
    <mergeCell ref="AH155:AH157"/>
    <mergeCell ref="AG161:AG163"/>
    <mergeCell ref="AH161:AH163"/>
    <mergeCell ref="AI146:AI148"/>
    <mergeCell ref="AG167:AG169"/>
    <mergeCell ref="AJ146:AJ148"/>
    <mergeCell ref="S167:S169"/>
    <mergeCell ref="AD110:AD112"/>
    <mergeCell ref="AE110:AE112"/>
    <mergeCell ref="AF134:AF136"/>
    <mergeCell ref="R146:R148"/>
    <mergeCell ref="M140:M142"/>
    <mergeCell ref="AJ143:AJ145"/>
    <mergeCell ref="AJ140:AJ142"/>
    <mergeCell ref="AJ110:AJ112"/>
    <mergeCell ref="AJ116:AJ118"/>
    <mergeCell ref="AJ113:AJ115"/>
    <mergeCell ref="AH134:AH136"/>
    <mergeCell ref="AI164:AI166"/>
    <mergeCell ref="AF143:AF145"/>
    <mergeCell ref="AH143:AH145"/>
    <mergeCell ref="Q167:Q169"/>
    <mergeCell ref="T167:T169"/>
    <mergeCell ref="R167:R169"/>
    <mergeCell ref="R204:R206"/>
    <mergeCell ref="AE218:AE219"/>
    <mergeCell ref="M86:M88"/>
    <mergeCell ref="R86:R88"/>
    <mergeCell ref="R95:R97"/>
    <mergeCell ref="T104:T106"/>
    <mergeCell ref="T95:T97"/>
    <mergeCell ref="S134:S136"/>
    <mergeCell ref="Q92:Q94"/>
    <mergeCell ref="N92:N94"/>
    <mergeCell ref="N140:N142"/>
    <mergeCell ref="P140:P142"/>
    <mergeCell ref="Q101:Q103"/>
    <mergeCell ref="M116:M118"/>
    <mergeCell ref="N104:N106"/>
    <mergeCell ref="N116:N118"/>
    <mergeCell ref="O116:O118"/>
    <mergeCell ref="A124:AJ124"/>
    <mergeCell ref="R89:R91"/>
    <mergeCell ref="AJ95:AJ97"/>
    <mergeCell ref="Q116:Q118"/>
    <mergeCell ref="AJ107:AJ109"/>
    <mergeCell ref="AI104:AI106"/>
    <mergeCell ref="AI101:AI103"/>
    <mergeCell ref="L86:L88"/>
    <mergeCell ref="AC89:AC91"/>
    <mergeCell ref="AC122:AC123"/>
    <mergeCell ref="R125:R127"/>
    <mergeCell ref="A134:A136"/>
    <mergeCell ref="AJ52:AJ54"/>
    <mergeCell ref="J31:J33"/>
    <mergeCell ref="AI49:AI51"/>
    <mergeCell ref="AJ49:AJ51"/>
    <mergeCell ref="H34:H36"/>
    <mergeCell ref="P40:P42"/>
    <mergeCell ref="M43:M45"/>
    <mergeCell ref="H43:H45"/>
    <mergeCell ref="AI40:AI42"/>
    <mergeCell ref="AH40:AH42"/>
    <mergeCell ref="AG40:AG42"/>
    <mergeCell ref="AC40:AC42"/>
    <mergeCell ref="K46:K48"/>
    <mergeCell ref="AC52:AC54"/>
    <mergeCell ref="K40:K42"/>
    <mergeCell ref="J52:J54"/>
    <mergeCell ref="O49:O51"/>
    <mergeCell ref="AF52:AF54"/>
    <mergeCell ref="AH49:AH51"/>
    <mergeCell ref="AG52:AG54"/>
    <mergeCell ref="J34:J36"/>
    <mergeCell ref="AG37:AG39"/>
    <mergeCell ref="AF49:AF51"/>
    <mergeCell ref="AE34:AE36"/>
    <mergeCell ref="AC31:AC33"/>
    <mergeCell ref="AH80:AH82"/>
    <mergeCell ref="AI113:AI115"/>
    <mergeCell ref="H58:H60"/>
    <mergeCell ref="AG140:AG142"/>
    <mergeCell ref="AE143:AE145"/>
    <mergeCell ref="AG134:AG136"/>
    <mergeCell ref="K164:K166"/>
    <mergeCell ref="L143:L145"/>
    <mergeCell ref="M143:M145"/>
    <mergeCell ref="Q137:Q139"/>
    <mergeCell ref="M155:M157"/>
    <mergeCell ref="S125:S127"/>
    <mergeCell ref="K158:K160"/>
    <mergeCell ref="L158:L160"/>
    <mergeCell ref="AE161:AE163"/>
    <mergeCell ref="AF161:AF163"/>
    <mergeCell ref="O113:O115"/>
    <mergeCell ref="P164:P166"/>
    <mergeCell ref="AD125:AD127"/>
    <mergeCell ref="AF125:AF127"/>
    <mergeCell ref="T125:T127"/>
    <mergeCell ref="AF149:AF150"/>
    <mergeCell ref="AD137:AD139"/>
    <mergeCell ref="R161:R163"/>
    <mergeCell ref="K146:K148"/>
    <mergeCell ref="M104:M106"/>
    <mergeCell ref="R101:R103"/>
    <mergeCell ref="J101:J103"/>
    <mergeCell ref="J104:J106"/>
    <mergeCell ref="K107:K109"/>
    <mergeCell ref="P146:P148"/>
    <mergeCell ref="P116:P118"/>
    <mergeCell ref="AG58:AG60"/>
    <mergeCell ref="AC69:AC70"/>
    <mergeCell ref="I101:I103"/>
    <mergeCell ref="G28:G30"/>
    <mergeCell ref="T25:T26"/>
    <mergeCell ref="AD25:AD26"/>
    <mergeCell ref="AE25:AE26"/>
    <mergeCell ref="J164:J166"/>
    <mergeCell ref="Q119:Q121"/>
    <mergeCell ref="AG164:AG166"/>
    <mergeCell ref="H98:H100"/>
    <mergeCell ref="I89:I91"/>
    <mergeCell ref="J92:J94"/>
    <mergeCell ref="I98:I100"/>
    <mergeCell ref="G110:G112"/>
    <mergeCell ref="G92:G94"/>
    <mergeCell ref="H92:H94"/>
    <mergeCell ref="M110:M112"/>
    <mergeCell ref="P125:P127"/>
    <mergeCell ref="P98:P100"/>
    <mergeCell ref="N122:N123"/>
    <mergeCell ref="P104:P106"/>
    <mergeCell ref="P92:P94"/>
    <mergeCell ref="I55:I57"/>
    <mergeCell ref="G40:G42"/>
    <mergeCell ref="H64:H66"/>
    <mergeCell ref="I64:I66"/>
    <mergeCell ref="J64:J66"/>
    <mergeCell ref="G55:G57"/>
    <mergeCell ref="H89:H91"/>
    <mergeCell ref="G77:G79"/>
    <mergeCell ref="G86:G88"/>
    <mergeCell ref="B98:B100"/>
    <mergeCell ref="A49:A51"/>
    <mergeCell ref="I152:I154"/>
    <mergeCell ref="D128:D130"/>
    <mergeCell ref="K101:K103"/>
    <mergeCell ref="N89:N91"/>
    <mergeCell ref="K86:K88"/>
    <mergeCell ref="R92:R94"/>
    <mergeCell ref="T152:T154"/>
    <mergeCell ref="S92:S94"/>
    <mergeCell ref="P49:P51"/>
    <mergeCell ref="H40:H42"/>
    <mergeCell ref="R34:R36"/>
    <mergeCell ref="AH31:AH33"/>
    <mergeCell ref="I52:I54"/>
    <mergeCell ref="AI34:AI36"/>
    <mergeCell ref="H49:H51"/>
    <mergeCell ref="AF37:AF39"/>
    <mergeCell ref="AC37:AC39"/>
    <mergeCell ref="AF43:AF45"/>
    <mergeCell ref="L31:L33"/>
    <mergeCell ref="I34:I36"/>
    <mergeCell ref="AG43:AG45"/>
    <mergeCell ref="O149:O150"/>
    <mergeCell ref="O140:O142"/>
    <mergeCell ref="Q143:Q145"/>
    <mergeCell ref="AF152:AF154"/>
    <mergeCell ref="AG152:AG154"/>
    <mergeCell ref="O131:O133"/>
    <mergeCell ref="AH140:AH142"/>
    <mergeCell ref="O43:O45"/>
    <mergeCell ref="M69:M70"/>
    <mergeCell ref="A116:A118"/>
    <mergeCell ref="B116:B118"/>
    <mergeCell ref="C146:C148"/>
    <mergeCell ref="F131:F133"/>
    <mergeCell ref="L167:L169"/>
    <mergeCell ref="M201:M203"/>
    <mergeCell ref="T201:T203"/>
    <mergeCell ref="T164:T166"/>
    <mergeCell ref="S146:S148"/>
    <mergeCell ref="T110:T112"/>
    <mergeCell ref="T161:T163"/>
    <mergeCell ref="R164:R166"/>
    <mergeCell ref="S137:S139"/>
    <mergeCell ref="N49:N51"/>
    <mergeCell ref="O40:O42"/>
    <mergeCell ref="G49:G51"/>
    <mergeCell ref="AF34:AF36"/>
    <mergeCell ref="AF46:AF48"/>
    <mergeCell ref="AC46:AC48"/>
    <mergeCell ref="A34:A36"/>
    <mergeCell ref="E43:E45"/>
    <mergeCell ref="E46:E48"/>
    <mergeCell ref="D49:D51"/>
    <mergeCell ref="T49:T51"/>
    <mergeCell ref="B80:B82"/>
    <mergeCell ref="AE37:AE39"/>
    <mergeCell ref="A89:A91"/>
    <mergeCell ref="A80:A82"/>
    <mergeCell ref="B43:B45"/>
    <mergeCell ref="C37:C39"/>
    <mergeCell ref="D40:D42"/>
    <mergeCell ref="B95:B97"/>
    <mergeCell ref="A28:A30"/>
    <mergeCell ref="L28:L30"/>
    <mergeCell ref="C28:C30"/>
    <mergeCell ref="A125:A127"/>
    <mergeCell ref="G146:G148"/>
    <mergeCell ref="AD207:AD209"/>
    <mergeCell ref="R207:R209"/>
    <mergeCell ref="P207:P209"/>
    <mergeCell ref="AD152:AD154"/>
    <mergeCell ref="Q201:Q203"/>
    <mergeCell ref="Q216:Q217"/>
    <mergeCell ref="L83:L85"/>
    <mergeCell ref="K92:K94"/>
    <mergeCell ref="L152:L154"/>
    <mergeCell ref="R128:R130"/>
    <mergeCell ref="R201:R203"/>
    <mergeCell ref="M152:M154"/>
    <mergeCell ref="L204:L206"/>
    <mergeCell ref="O201:O203"/>
    <mergeCell ref="AD167:AD169"/>
    <mergeCell ref="P167:P169"/>
    <mergeCell ref="M167:M169"/>
    <mergeCell ref="S214:S215"/>
    <mergeCell ref="P216:P217"/>
    <mergeCell ref="S164:S166"/>
    <mergeCell ref="S104:S106"/>
    <mergeCell ref="O104:O106"/>
    <mergeCell ref="R152:R154"/>
    <mergeCell ref="A151:AJ151"/>
    <mergeCell ref="P152:P154"/>
    <mergeCell ref="H146:H148"/>
    <mergeCell ref="I146:I148"/>
    <mergeCell ref="B104:B106"/>
    <mergeCell ref="C98:C100"/>
    <mergeCell ref="D98:D100"/>
    <mergeCell ref="M113:M115"/>
    <mergeCell ref="E101:E103"/>
    <mergeCell ref="J80:J82"/>
    <mergeCell ref="E31:E33"/>
    <mergeCell ref="A64:A66"/>
    <mergeCell ref="A40:A42"/>
    <mergeCell ref="A55:A57"/>
    <mergeCell ref="K43:K45"/>
    <mergeCell ref="B28:B30"/>
    <mergeCell ref="AF140:AF142"/>
    <mergeCell ref="AE146:AE148"/>
    <mergeCell ref="AF146:AF148"/>
    <mergeCell ref="AF107:AF109"/>
    <mergeCell ref="G104:G106"/>
    <mergeCell ref="AD34:AD36"/>
    <mergeCell ref="AE49:AE51"/>
    <mergeCell ref="AC43:AC45"/>
    <mergeCell ref="A37:A39"/>
    <mergeCell ref="S40:S42"/>
    <mergeCell ref="M40:M42"/>
    <mergeCell ref="D43:D45"/>
    <mergeCell ref="B40:B42"/>
    <mergeCell ref="C40:C42"/>
    <mergeCell ref="A43:A45"/>
    <mergeCell ref="A46:A48"/>
    <mergeCell ref="AD43:AD45"/>
    <mergeCell ref="M46:M48"/>
    <mergeCell ref="L137:L139"/>
    <mergeCell ref="I134:I136"/>
    <mergeCell ref="A131:A133"/>
    <mergeCell ref="I143:I145"/>
    <mergeCell ref="J143:J145"/>
    <mergeCell ref="G143:G145"/>
    <mergeCell ref="B128:B130"/>
    <mergeCell ref="B131:B133"/>
    <mergeCell ref="G107:G109"/>
    <mergeCell ref="B110:B112"/>
    <mergeCell ref="F119:F121"/>
    <mergeCell ref="A119:A121"/>
    <mergeCell ref="A110:A112"/>
    <mergeCell ref="AG25:AG26"/>
    <mergeCell ref="N28:N30"/>
    <mergeCell ref="F22:F24"/>
    <mergeCell ref="E22:E24"/>
    <mergeCell ref="H22:H24"/>
    <mergeCell ref="N22:N24"/>
    <mergeCell ref="P22:P24"/>
    <mergeCell ref="O22:O24"/>
    <mergeCell ref="N25:N26"/>
    <mergeCell ref="I28:I30"/>
    <mergeCell ref="A95:A97"/>
    <mergeCell ref="F110:F112"/>
    <mergeCell ref="H95:H97"/>
    <mergeCell ref="B113:B115"/>
    <mergeCell ref="C113:C115"/>
    <mergeCell ref="G74:G76"/>
    <mergeCell ref="F74:F76"/>
    <mergeCell ref="D74:D76"/>
    <mergeCell ref="J113:J115"/>
    <mergeCell ref="H101:H103"/>
    <mergeCell ref="P83:P85"/>
    <mergeCell ref="AC167:AC169"/>
    <mergeCell ref="S216:S217"/>
    <mergeCell ref="J167:J169"/>
    <mergeCell ref="S212:S213"/>
    <mergeCell ref="R212:R213"/>
    <mergeCell ref="Q210:Q211"/>
    <mergeCell ref="H201:H203"/>
    <mergeCell ref="N214:N215"/>
    <mergeCell ref="A137:A139"/>
    <mergeCell ref="F152:F154"/>
    <mergeCell ref="E164:E166"/>
    <mergeCell ref="E167:E169"/>
    <mergeCell ref="D140:D142"/>
    <mergeCell ref="C140:C142"/>
    <mergeCell ref="E137:E139"/>
    <mergeCell ref="E140:E142"/>
    <mergeCell ref="AC140:AC142"/>
    <mergeCell ref="AC152:AC154"/>
    <mergeCell ref="R210:R211"/>
    <mergeCell ref="H158:H160"/>
    <mergeCell ref="I158:I160"/>
    <mergeCell ref="J158:J160"/>
    <mergeCell ref="S161:S163"/>
    <mergeCell ref="D204:D206"/>
    <mergeCell ref="A214:C215"/>
    <mergeCell ref="A167:A169"/>
    <mergeCell ref="A201:A203"/>
    <mergeCell ref="J152:J154"/>
    <mergeCell ref="A140:A142"/>
    <mergeCell ref="D137:D139"/>
    <mergeCell ref="B146:B148"/>
    <mergeCell ref="H137:H139"/>
    <mergeCell ref="H228:U228"/>
    <mergeCell ref="J204:J206"/>
    <mergeCell ref="AI218:AI219"/>
    <mergeCell ref="P214:P215"/>
    <mergeCell ref="O216:O217"/>
    <mergeCell ref="AG218:AG219"/>
    <mergeCell ref="AG207:AG209"/>
    <mergeCell ref="AH207:AH209"/>
    <mergeCell ref="S207:S209"/>
    <mergeCell ref="AI212:AI213"/>
    <mergeCell ref="Q218:Q219"/>
    <mergeCell ref="O204:O206"/>
    <mergeCell ref="AH212:AH213"/>
    <mergeCell ref="L207:L209"/>
    <mergeCell ref="S210:S211"/>
    <mergeCell ref="AC207:AC209"/>
    <mergeCell ref="AE207:AE209"/>
    <mergeCell ref="AC212:AC213"/>
    <mergeCell ref="P210:P211"/>
    <mergeCell ref="O210:O211"/>
    <mergeCell ref="N212:N213"/>
    <mergeCell ref="AG210:AG211"/>
    <mergeCell ref="P218:P219"/>
    <mergeCell ref="M218:M219"/>
    <mergeCell ref="AC227:AH227"/>
    <mergeCell ref="AH218:AH219"/>
    <mergeCell ref="AI214:AI215"/>
    <mergeCell ref="Q214:Q215"/>
    <mergeCell ref="AD218:AD219"/>
    <mergeCell ref="AC216:AC217"/>
    <mergeCell ref="Q212:Q213"/>
    <mergeCell ref="R218:R219"/>
    <mergeCell ref="AG216:AG217"/>
    <mergeCell ref="T212:T213"/>
    <mergeCell ref="M204:M206"/>
    <mergeCell ref="N210:N211"/>
    <mergeCell ref="F204:F206"/>
    <mergeCell ref="E204:E206"/>
    <mergeCell ref="O214:O215"/>
    <mergeCell ref="I204:I206"/>
    <mergeCell ref="P212:P213"/>
    <mergeCell ref="O212:O213"/>
    <mergeCell ref="AD214:AD215"/>
    <mergeCell ref="M216:M217"/>
    <mergeCell ref="AE214:AE215"/>
    <mergeCell ref="R214:R215"/>
    <mergeCell ref="AD210:AD211"/>
    <mergeCell ref="AC210:AC211"/>
    <mergeCell ref="AI207:AI209"/>
    <mergeCell ref="AI216:AI217"/>
    <mergeCell ref="AI204:AI206"/>
    <mergeCell ref="AE204:AE206"/>
    <mergeCell ref="AG204:AG206"/>
    <mergeCell ref="T210:T211"/>
    <mergeCell ref="T216:T217"/>
    <mergeCell ref="AC204:AC206"/>
    <mergeCell ref="P204:P206"/>
    <mergeCell ref="AF212:AF213"/>
    <mergeCell ref="T204:T206"/>
    <mergeCell ref="AF164:AF166"/>
    <mergeCell ref="C104:C106"/>
    <mergeCell ref="AF201:AF203"/>
    <mergeCell ref="S201:S203"/>
    <mergeCell ref="B140:B142"/>
    <mergeCell ref="AE137:AE139"/>
    <mergeCell ref="R137:R139"/>
    <mergeCell ref="AE164:AE166"/>
    <mergeCell ref="E125:E127"/>
    <mergeCell ref="S119:S121"/>
    <mergeCell ref="R113:R115"/>
    <mergeCell ref="P113:P115"/>
    <mergeCell ref="F113:F115"/>
    <mergeCell ref="Q113:Q115"/>
    <mergeCell ref="L113:L115"/>
    <mergeCell ref="J140:J142"/>
    <mergeCell ref="H155:H157"/>
    <mergeCell ref="I155:I157"/>
    <mergeCell ref="E113:E115"/>
    <mergeCell ref="F116:F118"/>
    <mergeCell ref="G116:G118"/>
    <mergeCell ref="I116:I118"/>
    <mergeCell ref="J116:J118"/>
    <mergeCell ref="D116:D118"/>
    <mergeCell ref="E116:E118"/>
    <mergeCell ref="O164:O166"/>
    <mergeCell ref="P143:P145"/>
    <mergeCell ref="C110:C112"/>
    <mergeCell ref="D104:D106"/>
    <mergeCell ref="L131:L133"/>
    <mergeCell ref="N125:N127"/>
    <mergeCell ref="K119:K121"/>
    <mergeCell ref="AI201:AI203"/>
    <mergeCell ref="AG212:AG213"/>
    <mergeCell ref="AH216:AH217"/>
    <mergeCell ref="AH167:AH169"/>
    <mergeCell ref="AF210:AF211"/>
    <mergeCell ref="AC201:AC203"/>
    <mergeCell ref="AI210:AI211"/>
    <mergeCell ref="AH164:AH166"/>
    <mergeCell ref="S204:S206"/>
    <mergeCell ref="AD212:AD213"/>
    <mergeCell ref="AD216:AD217"/>
    <mergeCell ref="M83:M85"/>
    <mergeCell ref="AF216:AF217"/>
    <mergeCell ref="AF214:AF215"/>
    <mergeCell ref="R216:R217"/>
    <mergeCell ref="M207:M209"/>
    <mergeCell ref="M214:M215"/>
    <mergeCell ref="AC214:AC215"/>
    <mergeCell ref="AH214:AH215"/>
    <mergeCell ref="AC104:AC106"/>
    <mergeCell ref="T92:T94"/>
    <mergeCell ref="T137:T139"/>
    <mergeCell ref="AD98:AD100"/>
    <mergeCell ref="AC98:AC100"/>
    <mergeCell ref="N95:N97"/>
    <mergeCell ref="R119:R121"/>
    <mergeCell ref="P122:P123"/>
    <mergeCell ref="N134:N136"/>
    <mergeCell ref="M131:M133"/>
    <mergeCell ref="AD101:AD103"/>
    <mergeCell ref="AC137:AC139"/>
    <mergeCell ref="O98:O100"/>
    <mergeCell ref="AI86:AI88"/>
    <mergeCell ref="AI116:AI118"/>
    <mergeCell ref="AG122:AG123"/>
    <mergeCell ref="AI119:AI121"/>
    <mergeCell ref="AH107:AH109"/>
    <mergeCell ref="N137:N139"/>
    <mergeCell ref="K137:K139"/>
    <mergeCell ref="F104:F106"/>
    <mergeCell ref="O107:O109"/>
    <mergeCell ref="N107:N109"/>
    <mergeCell ref="O86:O88"/>
    <mergeCell ref="Q89:Q91"/>
    <mergeCell ref="AI95:AI97"/>
    <mergeCell ref="I131:I133"/>
    <mergeCell ref="N128:N130"/>
    <mergeCell ref="O134:O136"/>
    <mergeCell ref="Q134:Q136"/>
    <mergeCell ref="M128:M130"/>
    <mergeCell ref="L104:L106"/>
    <mergeCell ref="AI92:AI94"/>
    <mergeCell ref="AH98:AH100"/>
    <mergeCell ref="G137:G139"/>
    <mergeCell ref="AE131:AE133"/>
    <mergeCell ref="N131:N133"/>
    <mergeCell ref="K131:K133"/>
    <mergeCell ref="N86:N88"/>
    <mergeCell ref="L128:L130"/>
    <mergeCell ref="O125:O127"/>
    <mergeCell ref="L134:L136"/>
    <mergeCell ref="AE89:AE91"/>
    <mergeCell ref="H128:H130"/>
    <mergeCell ref="I107:I109"/>
    <mergeCell ref="AJ86:AJ88"/>
    <mergeCell ref="AJ98:AJ100"/>
    <mergeCell ref="AJ101:AJ103"/>
    <mergeCell ref="AJ131:AJ133"/>
    <mergeCell ref="AC116:AC118"/>
    <mergeCell ref="AD116:AD118"/>
    <mergeCell ref="AE116:AE118"/>
    <mergeCell ref="AF116:AF118"/>
    <mergeCell ref="AE113:AE115"/>
    <mergeCell ref="AF113:AF115"/>
    <mergeCell ref="AG113:AG115"/>
    <mergeCell ref="AH113:AH115"/>
    <mergeCell ref="AF89:AF91"/>
    <mergeCell ref="AG101:AG103"/>
    <mergeCell ref="AF104:AF106"/>
    <mergeCell ref="K110:K112"/>
    <mergeCell ref="E92:E94"/>
    <mergeCell ref="I95:I97"/>
    <mergeCell ref="T128:T130"/>
    <mergeCell ref="S128:S130"/>
    <mergeCell ref="AJ119:AJ121"/>
    <mergeCell ref="AJ128:AJ130"/>
    <mergeCell ref="H86:H88"/>
    <mergeCell ref="AI128:AI130"/>
    <mergeCell ref="AI98:AI100"/>
    <mergeCell ref="AH131:AH133"/>
    <mergeCell ref="F107:F109"/>
    <mergeCell ref="M122:M123"/>
    <mergeCell ref="L101:L103"/>
    <mergeCell ref="L95:L97"/>
    <mergeCell ref="K98:K100"/>
    <mergeCell ref="K113:K115"/>
    <mergeCell ref="B31:B33"/>
    <mergeCell ref="K37:K39"/>
    <mergeCell ref="I37:I39"/>
    <mergeCell ref="I31:I33"/>
    <mergeCell ref="O92:O94"/>
    <mergeCell ref="E83:E85"/>
    <mergeCell ref="B34:B36"/>
    <mergeCell ref="C55:C57"/>
    <mergeCell ref="I49:I51"/>
    <mergeCell ref="L52:L54"/>
    <mergeCell ref="N52:N54"/>
    <mergeCell ref="A52:A54"/>
    <mergeCell ref="H52:H54"/>
    <mergeCell ref="J46:J48"/>
    <mergeCell ref="D55:D57"/>
    <mergeCell ref="E55:E57"/>
    <mergeCell ref="F55:F57"/>
    <mergeCell ref="L43:L45"/>
    <mergeCell ref="G52:G54"/>
    <mergeCell ref="G46:G48"/>
    <mergeCell ref="B89:B91"/>
    <mergeCell ref="B37:B39"/>
    <mergeCell ref="B46:B48"/>
    <mergeCell ref="G89:G91"/>
    <mergeCell ref="B49:B51"/>
    <mergeCell ref="C49:C51"/>
    <mergeCell ref="B52:B54"/>
    <mergeCell ref="C52:C54"/>
    <mergeCell ref="M80:M82"/>
    <mergeCell ref="O69:O70"/>
    <mergeCell ref="D80:D82"/>
    <mergeCell ref="F86:F88"/>
    <mergeCell ref="AJ64:AJ66"/>
    <mergeCell ref="Q64:Q66"/>
    <mergeCell ref="N69:N70"/>
    <mergeCell ref="AJ137:AJ139"/>
    <mergeCell ref="AF69:AF70"/>
    <mergeCell ref="C64:C66"/>
    <mergeCell ref="S58:S60"/>
    <mergeCell ref="S64:S66"/>
    <mergeCell ref="O52:O54"/>
    <mergeCell ref="E131:E133"/>
    <mergeCell ref="F134:F136"/>
    <mergeCell ref="A69:C70"/>
    <mergeCell ref="O55:O57"/>
    <mergeCell ref="D58:D60"/>
    <mergeCell ref="E58:E60"/>
    <mergeCell ref="AI125:AI127"/>
    <mergeCell ref="L125:L127"/>
    <mergeCell ref="AI131:AI133"/>
    <mergeCell ref="AG69:AG70"/>
    <mergeCell ref="AH69:AH70"/>
    <mergeCell ref="AI134:AI136"/>
    <mergeCell ref="R74:R76"/>
    <mergeCell ref="T86:T88"/>
    <mergeCell ref="AD69:AD70"/>
    <mergeCell ref="A58:A60"/>
    <mergeCell ref="B58:B60"/>
    <mergeCell ref="C58:C60"/>
    <mergeCell ref="M64:M66"/>
    <mergeCell ref="I137:I139"/>
    <mergeCell ref="AG131:AG133"/>
    <mergeCell ref="H83:H85"/>
    <mergeCell ref="T64:T66"/>
    <mergeCell ref="B125:B127"/>
    <mergeCell ref="AE101:AE103"/>
    <mergeCell ref="P107:P109"/>
    <mergeCell ref="AD140:AD142"/>
    <mergeCell ref="L140:L142"/>
    <mergeCell ref="H140:H142"/>
    <mergeCell ref="C116:C118"/>
    <mergeCell ref="A122:C123"/>
    <mergeCell ref="E107:E109"/>
    <mergeCell ref="G101:G103"/>
    <mergeCell ref="F101:F103"/>
    <mergeCell ref="D95:D97"/>
    <mergeCell ref="I92:I94"/>
    <mergeCell ref="J110:J112"/>
    <mergeCell ref="D113:D115"/>
    <mergeCell ref="K134:K136"/>
    <mergeCell ref="F125:F127"/>
    <mergeCell ref="A128:A130"/>
    <mergeCell ref="B101:B103"/>
    <mergeCell ref="D131:D133"/>
    <mergeCell ref="C119:C121"/>
    <mergeCell ref="D134:D136"/>
    <mergeCell ref="A107:A109"/>
    <mergeCell ref="C128:C130"/>
    <mergeCell ref="D125:D127"/>
    <mergeCell ref="H113:H115"/>
    <mergeCell ref="I113:I115"/>
    <mergeCell ref="H116:H118"/>
    <mergeCell ref="C125:C127"/>
    <mergeCell ref="G134:G136"/>
    <mergeCell ref="E134:E136"/>
    <mergeCell ref="F140:F142"/>
    <mergeCell ref="Q140:Q142"/>
    <mergeCell ref="K140:K142"/>
    <mergeCell ref="AE140:AE142"/>
    <mergeCell ref="AE134:AE136"/>
    <mergeCell ref="M137:M139"/>
    <mergeCell ref="T116:T118"/>
    <mergeCell ref="AC113:AC115"/>
    <mergeCell ref="AD113:AD115"/>
    <mergeCell ref="AE119:AE121"/>
    <mergeCell ref="H131:H133"/>
    <mergeCell ref="J107:J109"/>
    <mergeCell ref="I104:I106"/>
    <mergeCell ref="J134:J136"/>
    <mergeCell ref="G140:G142"/>
    <mergeCell ref="AE152:AE154"/>
    <mergeCell ref="C92:C94"/>
    <mergeCell ref="D107:D109"/>
    <mergeCell ref="J95:J97"/>
    <mergeCell ref="K143:K145"/>
    <mergeCell ref="K152:K154"/>
    <mergeCell ref="O146:O148"/>
    <mergeCell ref="G152:G154"/>
    <mergeCell ref="N149:N150"/>
    <mergeCell ref="T143:T145"/>
    <mergeCell ref="N152:N154"/>
    <mergeCell ref="D152:D154"/>
    <mergeCell ref="J119:J121"/>
    <mergeCell ref="K116:K118"/>
    <mergeCell ref="G131:G133"/>
    <mergeCell ref="M125:M127"/>
    <mergeCell ref="H134:H136"/>
    <mergeCell ref="J146:J148"/>
    <mergeCell ref="K128:K130"/>
    <mergeCell ref="AG83:AG85"/>
    <mergeCell ref="G98:G100"/>
    <mergeCell ref="AH128:AH130"/>
    <mergeCell ref="T131:T133"/>
    <mergeCell ref="AC125:AC127"/>
    <mergeCell ref="G125:G127"/>
    <mergeCell ref="T119:T121"/>
    <mergeCell ref="AG104:AG106"/>
    <mergeCell ref="AF128:AF130"/>
    <mergeCell ref="AD128:AD130"/>
    <mergeCell ref="AG125:AG127"/>
    <mergeCell ref="AG98:AG100"/>
    <mergeCell ref="AH101:AH103"/>
    <mergeCell ref="AF98:AF100"/>
    <mergeCell ref="P131:P133"/>
    <mergeCell ref="J131:J133"/>
    <mergeCell ref="AC131:AC133"/>
    <mergeCell ref="AH122:AH123"/>
    <mergeCell ref="Q125:Q127"/>
    <mergeCell ref="AH86:AH88"/>
    <mergeCell ref="AG143:AG145"/>
    <mergeCell ref="AJ164:AJ166"/>
    <mergeCell ref="H152:H154"/>
    <mergeCell ref="AG67:AG68"/>
    <mergeCell ref="L107:L109"/>
    <mergeCell ref="L110:L112"/>
    <mergeCell ref="Q86:Q88"/>
    <mergeCell ref="R52:R54"/>
    <mergeCell ref="I13:I15"/>
    <mergeCell ref="AE19:AE21"/>
    <mergeCell ref="J16:J18"/>
    <mergeCell ref="L22:L24"/>
    <mergeCell ref="AE5:AF5"/>
    <mergeCell ref="AC5:AD5"/>
    <mergeCell ref="M34:M36"/>
    <mergeCell ref="J22:J24"/>
    <mergeCell ref="P13:P15"/>
    <mergeCell ref="AG22:AG24"/>
    <mergeCell ref="AD37:AD39"/>
    <mergeCell ref="S28:S30"/>
    <mergeCell ref="S37:S39"/>
    <mergeCell ref="U8:AB8"/>
    <mergeCell ref="K16:K18"/>
    <mergeCell ref="L25:L26"/>
    <mergeCell ref="O5:O9"/>
    <mergeCell ref="AC8:AJ8"/>
    <mergeCell ref="AG5:AH5"/>
    <mergeCell ref="AC6:AJ6"/>
    <mergeCell ref="AG31:AG33"/>
    <mergeCell ref="T31:T33"/>
    <mergeCell ref="AI5:AJ5"/>
    <mergeCell ref="AI22:AI24"/>
    <mergeCell ref="N16:N18"/>
    <mergeCell ref="AF31:AF33"/>
    <mergeCell ref="AG34:AG36"/>
    <mergeCell ref="AC13:AC15"/>
    <mergeCell ref="AF25:AF26"/>
    <mergeCell ref="S19:S21"/>
    <mergeCell ref="AC22:AC24"/>
    <mergeCell ref="AJ19:AJ21"/>
    <mergeCell ref="AJ28:AJ30"/>
    <mergeCell ref="AJ46:AJ48"/>
    <mergeCell ref="AC58:AC60"/>
    <mergeCell ref="AE58:AE60"/>
    <mergeCell ref="M16:M18"/>
    <mergeCell ref="T16:T18"/>
    <mergeCell ref="AJ43:AJ45"/>
    <mergeCell ref="R25:R26"/>
    <mergeCell ref="Q28:Q30"/>
    <mergeCell ref="AJ13:AJ15"/>
    <mergeCell ref="S25:S26"/>
    <mergeCell ref="O25:O26"/>
    <mergeCell ref="M31:M33"/>
    <mergeCell ref="S31:S33"/>
    <mergeCell ref="AE28:AE30"/>
    <mergeCell ref="T34:T36"/>
    <mergeCell ref="P37:P39"/>
    <mergeCell ref="M22:M24"/>
    <mergeCell ref="AJ31:AJ33"/>
    <mergeCell ref="O58:O60"/>
    <mergeCell ref="N43:N45"/>
    <mergeCell ref="O31:O33"/>
    <mergeCell ref="M37:M39"/>
    <mergeCell ref="N46:N48"/>
    <mergeCell ref="O4:S4"/>
    <mergeCell ref="M3:M9"/>
    <mergeCell ref="T3:T9"/>
    <mergeCell ref="M55:M57"/>
    <mergeCell ref="AI25:AI26"/>
    <mergeCell ref="O34:O36"/>
    <mergeCell ref="AH58:AH60"/>
    <mergeCell ref="S49:S51"/>
    <mergeCell ref="R49:R51"/>
    <mergeCell ref="M49:M51"/>
    <mergeCell ref="Y5:Z5"/>
    <mergeCell ref="U5:V5"/>
    <mergeCell ref="W5:X5"/>
    <mergeCell ref="AE40:AE42"/>
    <mergeCell ref="AI55:AI57"/>
    <mergeCell ref="AI43:AI45"/>
    <mergeCell ref="AI37:AI39"/>
    <mergeCell ref="R13:R15"/>
    <mergeCell ref="R22:R24"/>
    <mergeCell ref="AI58:AI60"/>
    <mergeCell ref="AD13:AD15"/>
    <mergeCell ref="AI16:AI18"/>
    <mergeCell ref="R43:R45"/>
    <mergeCell ref="AH37:AH39"/>
    <mergeCell ref="AD46:AD48"/>
    <mergeCell ref="AE22:AE24"/>
    <mergeCell ref="AC55:AC57"/>
    <mergeCell ref="AD22:AD24"/>
    <mergeCell ref="R28:R30"/>
    <mergeCell ref="AC25:AC26"/>
    <mergeCell ref="O37:O39"/>
    <mergeCell ref="O16:O18"/>
    <mergeCell ref="C3:C9"/>
    <mergeCell ref="R19:R21"/>
    <mergeCell ref="H10:K10"/>
    <mergeCell ref="Q13:Q15"/>
    <mergeCell ref="D16:D18"/>
    <mergeCell ref="D22:D24"/>
    <mergeCell ref="B22:B24"/>
    <mergeCell ref="I22:I24"/>
    <mergeCell ref="F16:F18"/>
    <mergeCell ref="U3:AB4"/>
    <mergeCell ref="AC3:AJ4"/>
    <mergeCell ref="AF13:AF15"/>
    <mergeCell ref="AG13:AG15"/>
    <mergeCell ref="AH13:AH15"/>
    <mergeCell ref="AI13:AI15"/>
    <mergeCell ref="M13:M15"/>
    <mergeCell ref="AH22:AH24"/>
    <mergeCell ref="AJ22:AJ24"/>
    <mergeCell ref="H5:K9"/>
    <mergeCell ref="D5:G9"/>
    <mergeCell ref="L16:L18"/>
    <mergeCell ref="H16:H18"/>
    <mergeCell ref="AD16:AD18"/>
    <mergeCell ref="T22:T24"/>
    <mergeCell ref="A11:AJ11"/>
    <mergeCell ref="A16:A18"/>
    <mergeCell ref="A19:A21"/>
    <mergeCell ref="C16:C18"/>
    <mergeCell ref="T13:T15"/>
    <mergeCell ref="AJ16:AJ18"/>
    <mergeCell ref="C13:C15"/>
    <mergeCell ref="AD19:AD21"/>
    <mergeCell ref="D10:G10"/>
    <mergeCell ref="A12:AJ12"/>
    <mergeCell ref="AE13:AE15"/>
    <mergeCell ref="B13:B15"/>
    <mergeCell ref="C22:C24"/>
    <mergeCell ref="E19:E21"/>
    <mergeCell ref="J13:J15"/>
    <mergeCell ref="O19:O21"/>
    <mergeCell ref="G19:G21"/>
    <mergeCell ref="Q22:Q24"/>
    <mergeCell ref="S22:S24"/>
    <mergeCell ref="P16:P18"/>
    <mergeCell ref="K13:K15"/>
    <mergeCell ref="E13:E15"/>
    <mergeCell ref="H13:H15"/>
    <mergeCell ref="G13:G15"/>
    <mergeCell ref="F13:F15"/>
    <mergeCell ref="D13:D15"/>
    <mergeCell ref="F19:F21"/>
    <mergeCell ref="AH16:AH18"/>
    <mergeCell ref="AC16:AC18"/>
    <mergeCell ref="E16:E18"/>
    <mergeCell ref="I16:I18"/>
    <mergeCell ref="G22:G24"/>
    <mergeCell ref="A13:A15"/>
    <mergeCell ref="AI19:AI21"/>
    <mergeCell ref="S13:S15"/>
    <mergeCell ref="I19:I21"/>
    <mergeCell ref="M19:M21"/>
    <mergeCell ref="J19:J21"/>
    <mergeCell ref="K19:K21"/>
    <mergeCell ref="B16:B18"/>
    <mergeCell ref="A1:AG1"/>
    <mergeCell ref="H19:H21"/>
    <mergeCell ref="S16:S18"/>
    <mergeCell ref="P6:P9"/>
    <mergeCell ref="Q6:Q9"/>
    <mergeCell ref="R6:R9"/>
    <mergeCell ref="S6:S9"/>
    <mergeCell ref="P5:S5"/>
    <mergeCell ref="R16:R18"/>
    <mergeCell ref="L5:L9"/>
    <mergeCell ref="G16:G18"/>
    <mergeCell ref="A3:A9"/>
    <mergeCell ref="U6:AB6"/>
    <mergeCell ref="AF19:AF21"/>
    <mergeCell ref="AG16:AG18"/>
    <mergeCell ref="AF16:AF18"/>
    <mergeCell ref="AE16:AE18"/>
    <mergeCell ref="T19:T21"/>
    <mergeCell ref="AA5:AB5"/>
    <mergeCell ref="N19:N21"/>
    <mergeCell ref="B3:B9"/>
    <mergeCell ref="D3:L4"/>
    <mergeCell ref="B19:B21"/>
    <mergeCell ref="C19:C21"/>
    <mergeCell ref="D19:D21"/>
    <mergeCell ref="AC19:AC21"/>
    <mergeCell ref="Q19:Q21"/>
    <mergeCell ref="N13:N15"/>
    <mergeCell ref="P19:P21"/>
    <mergeCell ref="Q16:Q18"/>
    <mergeCell ref="O13:O15"/>
    <mergeCell ref="L13:L15"/>
    <mergeCell ref="AG19:AG21"/>
    <mergeCell ref="AH19:AH21"/>
    <mergeCell ref="AJ69:AJ70"/>
    <mergeCell ref="I128:I130"/>
    <mergeCell ref="AH28:AH30"/>
    <mergeCell ref="L19:L21"/>
    <mergeCell ref="E34:E36"/>
    <mergeCell ref="AI28:AI30"/>
    <mergeCell ref="G31:G33"/>
    <mergeCell ref="G37:G39"/>
    <mergeCell ref="P31:P33"/>
    <mergeCell ref="N31:N33"/>
    <mergeCell ref="C31:C33"/>
    <mergeCell ref="Q25:Q26"/>
    <mergeCell ref="P25:P26"/>
    <mergeCell ref="J77:J79"/>
    <mergeCell ref="AC77:AC79"/>
    <mergeCell ref="I40:I42"/>
    <mergeCell ref="P46:P48"/>
    <mergeCell ref="AI46:AI48"/>
    <mergeCell ref="AI52:AI54"/>
    <mergeCell ref="AE43:AE45"/>
    <mergeCell ref="AI31:AI33"/>
    <mergeCell ref="AF22:AF24"/>
    <mergeCell ref="J28:J30"/>
    <mergeCell ref="H28:H30"/>
    <mergeCell ref="Q31:Q33"/>
    <mergeCell ref="Q52:Q54"/>
    <mergeCell ref="P52:P54"/>
    <mergeCell ref="K22:K24"/>
    <mergeCell ref="F58:F60"/>
    <mergeCell ref="G58:G60"/>
    <mergeCell ref="H31:H33"/>
    <mergeCell ref="AG28:AG30"/>
    <mergeCell ref="D34:D36"/>
    <mergeCell ref="D37:D39"/>
    <mergeCell ref="E37:E39"/>
    <mergeCell ref="D46:D48"/>
    <mergeCell ref="F52:F54"/>
    <mergeCell ref="N55:N57"/>
    <mergeCell ref="AC49:AC51"/>
    <mergeCell ref="K28:K30"/>
    <mergeCell ref="AF28:AF30"/>
    <mergeCell ref="Q34:Q36"/>
    <mergeCell ref="L34:L36"/>
    <mergeCell ref="K34:K36"/>
    <mergeCell ref="AF40:AF42"/>
    <mergeCell ref="Q55:Q57"/>
    <mergeCell ref="S55:S57"/>
    <mergeCell ref="T43:T45"/>
    <mergeCell ref="Q49:Q51"/>
    <mergeCell ref="Q40:Q42"/>
    <mergeCell ref="Q43:Q45"/>
    <mergeCell ref="S43:S45"/>
    <mergeCell ref="P43:P45"/>
    <mergeCell ref="AC28:AC30"/>
    <mergeCell ref="T28:T30"/>
    <mergeCell ref="D31:D33"/>
    <mergeCell ref="AD40:AD42"/>
    <mergeCell ref="K49:K51"/>
    <mergeCell ref="P55:P57"/>
    <mergeCell ref="T55:T57"/>
    <mergeCell ref="AG46:AG48"/>
    <mergeCell ref="AE55:AE57"/>
    <mergeCell ref="AI77:AI79"/>
    <mergeCell ref="AF67:AF68"/>
    <mergeCell ref="AJ34:AJ36"/>
    <mergeCell ref="AJ25:AJ26"/>
    <mergeCell ref="AI64:AI66"/>
    <mergeCell ref="AJ37:AJ39"/>
    <mergeCell ref="AJ40:AJ42"/>
    <mergeCell ref="AJ58:AJ60"/>
    <mergeCell ref="AE31:AE33"/>
    <mergeCell ref="AD28:AD30"/>
    <mergeCell ref="T37:T39"/>
    <mergeCell ref="N37:N39"/>
    <mergeCell ref="R37:R39"/>
    <mergeCell ref="Q37:Q39"/>
    <mergeCell ref="S52:S54"/>
    <mergeCell ref="M28:M30"/>
    <mergeCell ref="O28:O30"/>
    <mergeCell ref="N34:N36"/>
    <mergeCell ref="AG64:AG66"/>
    <mergeCell ref="AE64:AE66"/>
    <mergeCell ref="AC64:AC66"/>
    <mergeCell ref="AD64:AD66"/>
    <mergeCell ref="S46:S48"/>
    <mergeCell ref="T46:T48"/>
    <mergeCell ref="AI69:AI70"/>
    <mergeCell ref="AC61:AC63"/>
    <mergeCell ref="R40:R42"/>
    <mergeCell ref="AE61:AE63"/>
    <mergeCell ref="N40:N42"/>
    <mergeCell ref="AG61:AG63"/>
    <mergeCell ref="AH61:AH63"/>
    <mergeCell ref="AI61:AI63"/>
    <mergeCell ref="A25:C26"/>
    <mergeCell ref="P34:P36"/>
    <mergeCell ref="AD31:AD33"/>
    <mergeCell ref="F28:F30"/>
    <mergeCell ref="G34:G36"/>
    <mergeCell ref="P28:P30"/>
    <mergeCell ref="A31:A33"/>
    <mergeCell ref="A27:AJ27"/>
    <mergeCell ref="AH25:AH26"/>
    <mergeCell ref="F43:F45"/>
    <mergeCell ref="AD52:AD54"/>
    <mergeCell ref="AE52:AE54"/>
    <mergeCell ref="AE46:AE48"/>
    <mergeCell ref="Q46:Q48"/>
    <mergeCell ref="G43:G45"/>
    <mergeCell ref="J40:J42"/>
    <mergeCell ref="L37:L39"/>
    <mergeCell ref="D28:D30"/>
    <mergeCell ref="E28:E30"/>
    <mergeCell ref="AC34:AC36"/>
    <mergeCell ref="R31:R33"/>
    <mergeCell ref="F31:F33"/>
    <mergeCell ref="S34:S36"/>
    <mergeCell ref="T40:T42"/>
    <mergeCell ref="I46:I48"/>
    <mergeCell ref="I43:I45"/>
    <mergeCell ref="T52:T54"/>
    <mergeCell ref="L40:L42"/>
    <mergeCell ref="K31:K33"/>
    <mergeCell ref="D25:G26"/>
    <mergeCell ref="H25:K26"/>
    <mergeCell ref="M25:M26"/>
    <mergeCell ref="AD80:AD82"/>
    <mergeCell ref="P89:P91"/>
    <mergeCell ref="T98:T100"/>
    <mergeCell ref="AE69:AE70"/>
    <mergeCell ref="AD49:AD51"/>
    <mergeCell ref="M52:M54"/>
    <mergeCell ref="I80:I82"/>
    <mergeCell ref="K52:K54"/>
    <mergeCell ref="D101:D103"/>
    <mergeCell ref="K77:K79"/>
    <mergeCell ref="F77:F79"/>
    <mergeCell ref="K104:K106"/>
    <mergeCell ref="J49:J51"/>
    <mergeCell ref="Q83:Q85"/>
    <mergeCell ref="T113:T115"/>
    <mergeCell ref="S110:S112"/>
    <mergeCell ref="G113:G115"/>
    <mergeCell ref="T77:T79"/>
    <mergeCell ref="R77:R79"/>
    <mergeCell ref="R58:R60"/>
    <mergeCell ref="I77:I79"/>
    <mergeCell ref="N64:N66"/>
    <mergeCell ref="M58:M60"/>
    <mergeCell ref="P69:P70"/>
    <mergeCell ref="L80:L82"/>
    <mergeCell ref="I74:I76"/>
    <mergeCell ref="J98:J100"/>
    <mergeCell ref="AE104:AE106"/>
    <mergeCell ref="H107:H109"/>
    <mergeCell ref="E110:E112"/>
    <mergeCell ref="D77:D79"/>
    <mergeCell ref="E74:E76"/>
    <mergeCell ref="AF77:AF79"/>
    <mergeCell ref="M74:M76"/>
    <mergeCell ref="L77:L79"/>
    <mergeCell ref="S80:S82"/>
    <mergeCell ref="AE83:AE85"/>
    <mergeCell ref="Q104:Q106"/>
    <mergeCell ref="R64:R66"/>
    <mergeCell ref="AD83:AD85"/>
    <mergeCell ref="M101:M103"/>
    <mergeCell ref="AF122:AF123"/>
    <mergeCell ref="S95:S97"/>
    <mergeCell ref="S86:S88"/>
    <mergeCell ref="AE86:AE88"/>
    <mergeCell ref="AD86:AD88"/>
    <mergeCell ref="AD92:AD94"/>
    <mergeCell ref="AD58:AD60"/>
    <mergeCell ref="O77:O79"/>
    <mergeCell ref="N77:N79"/>
    <mergeCell ref="M77:M79"/>
    <mergeCell ref="Q122:Q123"/>
    <mergeCell ref="O74:O76"/>
    <mergeCell ref="N74:N76"/>
    <mergeCell ref="L74:L76"/>
    <mergeCell ref="L98:L100"/>
    <mergeCell ref="T122:T123"/>
    <mergeCell ref="AD61:AD63"/>
    <mergeCell ref="M95:M97"/>
    <mergeCell ref="P95:P97"/>
    <mergeCell ref="AF101:AF103"/>
    <mergeCell ref="M92:M94"/>
    <mergeCell ref="N113:N115"/>
    <mergeCell ref="T101:T103"/>
    <mergeCell ref="A22:A24"/>
    <mergeCell ref="AH64:AH66"/>
    <mergeCell ref="P58:P60"/>
    <mergeCell ref="R69:R70"/>
    <mergeCell ref="J128:J130"/>
    <mergeCell ref="AC128:AC130"/>
    <mergeCell ref="AH46:AH48"/>
    <mergeCell ref="AH34:AH36"/>
    <mergeCell ref="O46:O48"/>
    <mergeCell ref="F37:F39"/>
    <mergeCell ref="AC110:AC112"/>
    <mergeCell ref="S122:S123"/>
    <mergeCell ref="AC107:AC109"/>
    <mergeCell ref="AF110:AF112"/>
    <mergeCell ref="AF119:AF121"/>
    <mergeCell ref="A73:AJ73"/>
    <mergeCell ref="AD74:AD76"/>
    <mergeCell ref="AH74:AH76"/>
    <mergeCell ref="B92:B94"/>
    <mergeCell ref="O80:O82"/>
    <mergeCell ref="B107:B109"/>
    <mergeCell ref="O119:O121"/>
    <mergeCell ref="E128:E130"/>
    <mergeCell ref="F128:F130"/>
    <mergeCell ref="I119:I121"/>
    <mergeCell ref="O122:O123"/>
    <mergeCell ref="AH89:AH91"/>
    <mergeCell ref="T58:T60"/>
    <mergeCell ref="P119:P121"/>
    <mergeCell ref="H119:H121"/>
    <mergeCell ref="P101:P103"/>
    <mergeCell ref="S101:S103"/>
    <mergeCell ref="AI137:AI139"/>
    <mergeCell ref="C137:C139"/>
    <mergeCell ref="G83:G85"/>
    <mergeCell ref="N80:N82"/>
    <mergeCell ref="AH119:AH121"/>
    <mergeCell ref="AD119:AD121"/>
    <mergeCell ref="AH52:AH54"/>
    <mergeCell ref="Q69:Q70"/>
    <mergeCell ref="AC80:AC82"/>
    <mergeCell ref="O101:O103"/>
    <mergeCell ref="AD122:AD123"/>
    <mergeCell ref="AE122:AE123"/>
    <mergeCell ref="T89:T91"/>
    <mergeCell ref="N110:N112"/>
    <mergeCell ref="H110:H112"/>
    <mergeCell ref="I110:I112"/>
    <mergeCell ref="M107:M109"/>
    <mergeCell ref="R83:R85"/>
    <mergeCell ref="AD104:AD106"/>
    <mergeCell ref="N83:N85"/>
    <mergeCell ref="AE95:AE97"/>
    <mergeCell ref="AF86:AF88"/>
    <mergeCell ref="M119:M121"/>
    <mergeCell ref="L119:L121"/>
    <mergeCell ref="N119:N121"/>
    <mergeCell ref="AF131:AF133"/>
    <mergeCell ref="AF61:AF63"/>
    <mergeCell ref="AI67:AI68"/>
    <mergeCell ref="E104:E106"/>
    <mergeCell ref="AH83:AH85"/>
    <mergeCell ref="O83:O85"/>
    <mergeCell ref="R55:R57"/>
    <mergeCell ref="AJ152:AJ154"/>
    <mergeCell ref="C46:C48"/>
    <mergeCell ref="C43:C45"/>
    <mergeCell ref="C34:C36"/>
    <mergeCell ref="AG49:AG51"/>
    <mergeCell ref="AH43:AH45"/>
    <mergeCell ref="F34:F36"/>
    <mergeCell ref="H37:H39"/>
    <mergeCell ref="J37:J39"/>
    <mergeCell ref="AD95:AD97"/>
    <mergeCell ref="P110:P112"/>
    <mergeCell ref="Q110:Q112"/>
    <mergeCell ref="R110:R112"/>
    <mergeCell ref="H46:H48"/>
    <mergeCell ref="L49:L51"/>
    <mergeCell ref="H55:H57"/>
    <mergeCell ref="R46:R48"/>
    <mergeCell ref="L92:L94"/>
    <mergeCell ref="AE80:AE82"/>
    <mergeCell ref="Q152:Q154"/>
    <mergeCell ref="O152:O154"/>
    <mergeCell ref="T140:T142"/>
    <mergeCell ref="D89:D91"/>
    <mergeCell ref="AH95:AH97"/>
    <mergeCell ref="C107:C109"/>
    <mergeCell ref="E119:E121"/>
    <mergeCell ref="AG89:AG91"/>
    <mergeCell ref="AC86:AC88"/>
    <mergeCell ref="AG92:AG94"/>
    <mergeCell ref="AD89:AD91"/>
    <mergeCell ref="A149:C150"/>
    <mergeCell ref="B137:B139"/>
    <mergeCell ref="AF137:AF139"/>
    <mergeCell ref="F201:F203"/>
    <mergeCell ref="N167:N169"/>
    <mergeCell ref="C131:C133"/>
    <mergeCell ref="B207:B209"/>
    <mergeCell ref="C207:C209"/>
    <mergeCell ref="H207:H209"/>
    <mergeCell ref="C204:C206"/>
    <mergeCell ref="AD201:AD203"/>
    <mergeCell ref="Q204:Q206"/>
    <mergeCell ref="G201:G203"/>
    <mergeCell ref="K207:K209"/>
    <mergeCell ref="F207:F209"/>
    <mergeCell ref="Q164:Q166"/>
    <mergeCell ref="S131:S133"/>
    <mergeCell ref="I140:I142"/>
    <mergeCell ref="AC146:AC148"/>
    <mergeCell ref="D146:D148"/>
    <mergeCell ref="B143:B145"/>
    <mergeCell ref="E143:E145"/>
    <mergeCell ref="C134:C136"/>
    <mergeCell ref="E152:E154"/>
    <mergeCell ref="M146:M148"/>
    <mergeCell ref="N146:N148"/>
    <mergeCell ref="B134:B136"/>
    <mergeCell ref="H143:H145"/>
    <mergeCell ref="M149:M150"/>
    <mergeCell ref="K167:K169"/>
    <mergeCell ref="G158:G160"/>
    <mergeCell ref="Q131:Q133"/>
    <mergeCell ref="R140:R142"/>
    <mergeCell ref="M134:M136"/>
    <mergeCell ref="G128:G130"/>
    <mergeCell ref="O218:O219"/>
    <mergeCell ref="N218:N219"/>
    <mergeCell ref="N204:N206"/>
    <mergeCell ref="E207:E209"/>
    <mergeCell ref="I207:I209"/>
    <mergeCell ref="A230:AJ230"/>
    <mergeCell ref="AE210:AE211"/>
    <mergeCell ref="AH204:AH206"/>
    <mergeCell ref="B64:B66"/>
    <mergeCell ref="AJ55:AJ57"/>
    <mergeCell ref="B55:B57"/>
    <mergeCell ref="AD55:AD57"/>
    <mergeCell ref="AF55:AF57"/>
    <mergeCell ref="O64:O66"/>
    <mergeCell ref="P64:P66"/>
    <mergeCell ref="N58:N60"/>
    <mergeCell ref="AF58:AF60"/>
    <mergeCell ref="B119:B121"/>
    <mergeCell ref="D119:D121"/>
    <mergeCell ref="G119:G121"/>
    <mergeCell ref="AH55:AH57"/>
    <mergeCell ref="AD131:AD133"/>
    <mergeCell ref="AG55:AG57"/>
    <mergeCell ref="AC218:AC219"/>
    <mergeCell ref="I167:I169"/>
    <mergeCell ref="AD204:AD206"/>
    <mergeCell ref="I201:I203"/>
    <mergeCell ref="O167:O169"/>
    <mergeCell ref="Q207:Q209"/>
    <mergeCell ref="AE167:AE169"/>
    <mergeCell ref="L164:L166"/>
    <mergeCell ref="A220:C220"/>
    <mergeCell ref="G204:G206"/>
    <mergeCell ref="M212:M213"/>
    <mergeCell ref="K201:K203"/>
    <mergeCell ref="G207:G209"/>
    <mergeCell ref="C167:C169"/>
    <mergeCell ref="A223:C223"/>
    <mergeCell ref="B201:B203"/>
    <mergeCell ref="D201:D203"/>
    <mergeCell ref="B204:B206"/>
    <mergeCell ref="J201:J203"/>
    <mergeCell ref="E146:E148"/>
    <mergeCell ref="F146:F148"/>
    <mergeCell ref="B167:B169"/>
    <mergeCell ref="H164:H166"/>
    <mergeCell ref="I164:I166"/>
    <mergeCell ref="A218:C219"/>
    <mergeCell ref="A222:C222"/>
    <mergeCell ref="J155:J157"/>
    <mergeCell ref="K155:K157"/>
    <mergeCell ref="L155:L157"/>
    <mergeCell ref="E158:E160"/>
    <mergeCell ref="F158:F160"/>
    <mergeCell ref="A221:C221"/>
    <mergeCell ref="A212:C213"/>
    <mergeCell ref="B164:B166"/>
    <mergeCell ref="F183:F185"/>
    <mergeCell ref="G183:G185"/>
    <mergeCell ref="H183:H185"/>
    <mergeCell ref="I183:I185"/>
    <mergeCell ref="J183:J185"/>
    <mergeCell ref="K183:K185"/>
    <mergeCell ref="A228:C228"/>
    <mergeCell ref="A216:C217"/>
    <mergeCell ref="F137:F139"/>
    <mergeCell ref="J137:J139"/>
    <mergeCell ref="A146:A148"/>
    <mergeCell ref="B152:B154"/>
    <mergeCell ref="A152:A154"/>
    <mergeCell ref="F143:F145"/>
    <mergeCell ref="L146:L148"/>
    <mergeCell ref="A155:A157"/>
    <mergeCell ref="A158:A160"/>
    <mergeCell ref="D155:D157"/>
    <mergeCell ref="D158:D160"/>
    <mergeCell ref="E155:E157"/>
    <mergeCell ref="F155:F157"/>
    <mergeCell ref="G155:G157"/>
    <mergeCell ref="D167:D169"/>
    <mergeCell ref="F164:F166"/>
    <mergeCell ref="C143:C145"/>
    <mergeCell ref="D143:D145"/>
    <mergeCell ref="L201:L203"/>
    <mergeCell ref="C152:C154"/>
    <mergeCell ref="C164:C166"/>
    <mergeCell ref="A143:A145"/>
    <mergeCell ref="A207:A209"/>
    <mergeCell ref="A204:A206"/>
    <mergeCell ref="H204:H206"/>
    <mergeCell ref="C201:C203"/>
    <mergeCell ref="G164:G166"/>
    <mergeCell ref="H167:H169"/>
    <mergeCell ref="D164:D166"/>
    <mergeCell ref="F167:F169"/>
    <mergeCell ref="AJ67:AJ68"/>
    <mergeCell ref="P80:P82"/>
    <mergeCell ref="AG74:AG76"/>
    <mergeCell ref="T74:T76"/>
    <mergeCell ref="AF74:AF76"/>
    <mergeCell ref="AJ74:AJ76"/>
    <mergeCell ref="AJ80:AJ82"/>
    <mergeCell ref="AI74:AI76"/>
    <mergeCell ref="AH77:AH79"/>
    <mergeCell ref="AD77:AD79"/>
    <mergeCell ref="AE74:AE76"/>
    <mergeCell ref="AC74:AC76"/>
    <mergeCell ref="A71:AJ71"/>
    <mergeCell ref="A72:AJ72"/>
    <mergeCell ref="C74:C76"/>
    <mergeCell ref="Q80:Q82"/>
    <mergeCell ref="B74:B76"/>
    <mergeCell ref="AI80:AI82"/>
    <mergeCell ref="AG80:AG82"/>
    <mergeCell ref="AF80:AF82"/>
    <mergeCell ref="AJ77:AJ79"/>
    <mergeCell ref="H74:H76"/>
    <mergeCell ref="A74:A76"/>
    <mergeCell ref="AG77:AG79"/>
    <mergeCell ref="R80:R82"/>
    <mergeCell ref="P74:P76"/>
    <mergeCell ref="Q74:Q76"/>
    <mergeCell ref="S74:S76"/>
    <mergeCell ref="P77:P79"/>
    <mergeCell ref="M67:M68"/>
    <mergeCell ref="N67:N68"/>
    <mergeCell ref="O67:O68"/>
    <mergeCell ref="AH67:AH68"/>
    <mergeCell ref="S69:S70"/>
    <mergeCell ref="AE92:AE94"/>
    <mergeCell ref="AG137:AG139"/>
    <mergeCell ref="AG116:AG118"/>
    <mergeCell ref="P67:P68"/>
    <mergeCell ref="Q67:Q68"/>
    <mergeCell ref="R67:R68"/>
    <mergeCell ref="S67:S68"/>
    <mergeCell ref="T67:T68"/>
    <mergeCell ref="AC67:AC68"/>
    <mergeCell ref="AD67:AD68"/>
    <mergeCell ref="AE67:AE68"/>
    <mergeCell ref="N101:N103"/>
    <mergeCell ref="AD107:AD109"/>
    <mergeCell ref="R104:R106"/>
    <mergeCell ref="S83:S85"/>
    <mergeCell ref="S77:S79"/>
    <mergeCell ref="AF83:AF85"/>
    <mergeCell ref="AC92:AC94"/>
    <mergeCell ref="AC95:AC97"/>
    <mergeCell ref="S89:S91"/>
    <mergeCell ref="T107:T109"/>
    <mergeCell ref="N98:N100"/>
    <mergeCell ref="T80:T82"/>
    <mergeCell ref="Q77:Q79"/>
    <mergeCell ref="Q128:Q130"/>
    <mergeCell ref="P137:P139"/>
    <mergeCell ref="O137:O139"/>
    <mergeCell ref="AG128:AG130"/>
    <mergeCell ref="AH137:AH139"/>
    <mergeCell ref="T83:T85"/>
    <mergeCell ref="AG149:AG150"/>
    <mergeCell ref="AH149:AH150"/>
    <mergeCell ref="N155:N157"/>
    <mergeCell ref="O155:O157"/>
    <mergeCell ref="AI149:AI150"/>
    <mergeCell ref="AG107:AG109"/>
    <mergeCell ref="AI143:AI145"/>
    <mergeCell ref="N143:N145"/>
    <mergeCell ref="P134:P136"/>
    <mergeCell ref="AH110:AH112"/>
    <mergeCell ref="AD143:AD145"/>
    <mergeCell ref="S107:S109"/>
    <mergeCell ref="Q107:Q109"/>
    <mergeCell ref="R107:R109"/>
    <mergeCell ref="AC143:AC145"/>
    <mergeCell ref="O143:O145"/>
    <mergeCell ref="AC119:AC121"/>
    <mergeCell ref="AI122:AI123"/>
    <mergeCell ref="AH116:AH118"/>
    <mergeCell ref="AG119:AG121"/>
    <mergeCell ref="P128:P130"/>
    <mergeCell ref="AG110:AG112"/>
    <mergeCell ref="O128:O130"/>
    <mergeCell ref="AD134:AD136"/>
    <mergeCell ref="Q146:Q148"/>
    <mergeCell ref="AE125:AE127"/>
    <mergeCell ref="AC134:AC136"/>
    <mergeCell ref="R131:R133"/>
    <mergeCell ref="R143:R145"/>
    <mergeCell ref="S143:S145"/>
    <mergeCell ref="AH152:AH154"/>
    <mergeCell ref="AH125:AH127"/>
    <mergeCell ref="AJ149:AJ150"/>
    <mergeCell ref="AJ89:AJ91"/>
    <mergeCell ref="AJ83:AJ85"/>
    <mergeCell ref="AF92:AF94"/>
    <mergeCell ref="AG86:AG88"/>
    <mergeCell ref="AI110:AI112"/>
    <mergeCell ref="AI107:AI109"/>
    <mergeCell ref="AG95:AG97"/>
    <mergeCell ref="AF95:AF97"/>
    <mergeCell ref="AE98:AE100"/>
    <mergeCell ref="AJ92:AJ94"/>
    <mergeCell ref="S116:S118"/>
    <mergeCell ref="AE107:AE109"/>
    <mergeCell ref="L116:L118"/>
    <mergeCell ref="S113:S115"/>
    <mergeCell ref="P149:P150"/>
    <mergeCell ref="Q149:Q150"/>
    <mergeCell ref="R149:R150"/>
    <mergeCell ref="S149:S150"/>
    <mergeCell ref="AJ104:AJ106"/>
    <mergeCell ref="AI89:AI91"/>
    <mergeCell ref="O95:O97"/>
    <mergeCell ref="Q98:Q100"/>
    <mergeCell ref="AC83:AC85"/>
    <mergeCell ref="AC101:AC103"/>
    <mergeCell ref="AJ134:AJ136"/>
    <mergeCell ref="AI83:AI85"/>
    <mergeCell ref="T134:T136"/>
    <mergeCell ref="T149:T150"/>
    <mergeCell ref="AC149:AC150"/>
    <mergeCell ref="AD149:AD150"/>
    <mergeCell ref="AE149:AE150"/>
    <mergeCell ref="AI155:AI157"/>
    <mergeCell ref="C155:C157"/>
    <mergeCell ref="B155:B157"/>
    <mergeCell ref="B158:B160"/>
    <mergeCell ref="C158:C160"/>
    <mergeCell ref="J207:J209"/>
    <mergeCell ref="K204:K206"/>
    <mergeCell ref="A164:A166"/>
    <mergeCell ref="G167:G169"/>
    <mergeCell ref="M210:M211"/>
    <mergeCell ref="D207:D209"/>
    <mergeCell ref="AJ204:AJ206"/>
    <mergeCell ref="R155:R157"/>
    <mergeCell ref="S155:S157"/>
    <mergeCell ref="T155:T157"/>
    <mergeCell ref="AC155:AC157"/>
    <mergeCell ref="AD155:AD157"/>
    <mergeCell ref="AE155:AE157"/>
    <mergeCell ref="AF155:AF157"/>
    <mergeCell ref="AJ155:AJ157"/>
    <mergeCell ref="A210:C211"/>
    <mergeCell ref="P155:P157"/>
    <mergeCell ref="Q155:Q157"/>
    <mergeCell ref="AG201:AG203"/>
    <mergeCell ref="A183:A185"/>
    <mergeCell ref="B198:B200"/>
    <mergeCell ref="C198:C200"/>
    <mergeCell ref="D198:D200"/>
    <mergeCell ref="E198:E200"/>
    <mergeCell ref="F198:F200"/>
    <mergeCell ref="G198:G200"/>
    <mergeCell ref="H198:H200"/>
    <mergeCell ref="R237:R239"/>
    <mergeCell ref="S237:S239"/>
    <mergeCell ref="T237:T239"/>
    <mergeCell ref="AC237:AC239"/>
    <mergeCell ref="AD237:AD239"/>
    <mergeCell ref="AE237:AE239"/>
    <mergeCell ref="AF237:AF239"/>
    <mergeCell ref="AG237:AG239"/>
    <mergeCell ref="AH237:AH239"/>
    <mergeCell ref="AI237:AI239"/>
    <mergeCell ref="AJ237:AJ239"/>
    <mergeCell ref="M158:M160"/>
    <mergeCell ref="N158:N160"/>
    <mergeCell ref="O158:O160"/>
    <mergeCell ref="P158:P160"/>
    <mergeCell ref="Q158:Q160"/>
    <mergeCell ref="R158:R160"/>
    <mergeCell ref="S158:S160"/>
    <mergeCell ref="T158:T160"/>
    <mergeCell ref="AC158:AC160"/>
    <mergeCell ref="AD158:AD160"/>
    <mergeCell ref="AE158:AE160"/>
    <mergeCell ref="AF158:AF160"/>
    <mergeCell ref="AG158:AG160"/>
    <mergeCell ref="AH158:AH160"/>
    <mergeCell ref="AI158:AI160"/>
    <mergeCell ref="AJ158:AJ160"/>
    <mergeCell ref="AJ167:AJ169"/>
    <mergeCell ref="AJ212:AJ213"/>
    <mergeCell ref="T218:T219"/>
    <mergeCell ref="W225:AH225"/>
    <mergeCell ref="S218:S219"/>
    <mergeCell ref="E240:E242"/>
    <mergeCell ref="F240:F242"/>
    <mergeCell ref="G240:G242"/>
    <mergeCell ref="H240:H242"/>
    <mergeCell ref="I240:I242"/>
    <mergeCell ref="J240:J242"/>
    <mergeCell ref="K240:K242"/>
    <mergeCell ref="L240:L242"/>
    <mergeCell ref="M240:M242"/>
    <mergeCell ref="N240:N242"/>
    <mergeCell ref="O240:O242"/>
    <mergeCell ref="P240:P242"/>
    <mergeCell ref="Q240:Q242"/>
    <mergeCell ref="A235:AJ235"/>
    <mergeCell ref="A236:AJ236"/>
    <mergeCell ref="A237:A239"/>
    <mergeCell ref="B237:B239"/>
    <mergeCell ref="C237:C239"/>
    <mergeCell ref="D237:D239"/>
    <mergeCell ref="E237:E239"/>
    <mergeCell ref="F237:F239"/>
    <mergeCell ref="G237:G239"/>
    <mergeCell ref="H237:H239"/>
    <mergeCell ref="I237:I239"/>
    <mergeCell ref="J237:J239"/>
    <mergeCell ref="K237:K239"/>
    <mergeCell ref="L237:L239"/>
    <mergeCell ref="M237:M239"/>
    <mergeCell ref="N237:N239"/>
    <mergeCell ref="O237:O239"/>
    <mergeCell ref="P237:P239"/>
    <mergeCell ref="Q237:Q239"/>
    <mergeCell ref="R240:R242"/>
    <mergeCell ref="S240:S242"/>
    <mergeCell ref="T240:T242"/>
    <mergeCell ref="AC240:AC242"/>
    <mergeCell ref="AD240:AD242"/>
    <mergeCell ref="AE240:AE242"/>
    <mergeCell ref="AF240:AF242"/>
    <mergeCell ref="AG240:AG242"/>
    <mergeCell ref="AH240:AH242"/>
    <mergeCell ref="AI240:AI242"/>
    <mergeCell ref="AJ240:AJ242"/>
    <mergeCell ref="A243:C244"/>
    <mergeCell ref="M243:M244"/>
    <mergeCell ref="N243:N244"/>
    <mergeCell ref="O243:O244"/>
    <mergeCell ref="P243:P244"/>
    <mergeCell ref="Q243:Q244"/>
    <mergeCell ref="R243:R244"/>
    <mergeCell ref="S243:S244"/>
    <mergeCell ref="T243:T244"/>
    <mergeCell ref="AC243:AC244"/>
    <mergeCell ref="AD243:AD244"/>
    <mergeCell ref="AE243:AE244"/>
    <mergeCell ref="AF243:AF244"/>
    <mergeCell ref="AG243:AG244"/>
    <mergeCell ref="AH243:AH244"/>
    <mergeCell ref="AI243:AI244"/>
    <mergeCell ref="AJ243:AJ244"/>
    <mergeCell ref="A240:A242"/>
    <mergeCell ref="B240:B242"/>
    <mergeCell ref="C240:C242"/>
    <mergeCell ref="D240:D242"/>
    <mergeCell ref="A245:AJ245"/>
    <mergeCell ref="A246:A248"/>
    <mergeCell ref="B246:B248"/>
    <mergeCell ref="C246:C248"/>
    <mergeCell ref="D246:D248"/>
    <mergeCell ref="E246:E248"/>
    <mergeCell ref="F246:F248"/>
    <mergeCell ref="G246:G248"/>
    <mergeCell ref="H246:H248"/>
    <mergeCell ref="I246:I248"/>
    <mergeCell ref="J246:J248"/>
    <mergeCell ref="K246:K248"/>
    <mergeCell ref="L246:L248"/>
    <mergeCell ref="M246:M248"/>
    <mergeCell ref="N246:N248"/>
    <mergeCell ref="O246:O248"/>
    <mergeCell ref="P246:P248"/>
    <mergeCell ref="Q246:Q248"/>
    <mergeCell ref="R246:R248"/>
    <mergeCell ref="S246:S248"/>
    <mergeCell ref="T246:T248"/>
    <mergeCell ref="AC246:AC248"/>
    <mergeCell ref="AD246:AD248"/>
    <mergeCell ref="AE246:AE248"/>
    <mergeCell ref="AF246:AF248"/>
    <mergeCell ref="AG246:AG248"/>
    <mergeCell ref="AH246:AH248"/>
    <mergeCell ref="AI246:AI248"/>
    <mergeCell ref="AJ246:AJ248"/>
    <mergeCell ref="A249:A251"/>
    <mergeCell ref="B249:B251"/>
    <mergeCell ref="C249:C251"/>
    <mergeCell ref="D249:D251"/>
    <mergeCell ref="E249:E251"/>
    <mergeCell ref="F249:F251"/>
    <mergeCell ref="G249:G251"/>
    <mergeCell ref="H249:H251"/>
    <mergeCell ref="I249:I251"/>
    <mergeCell ref="J249:J251"/>
    <mergeCell ref="K249:K251"/>
    <mergeCell ref="L249:L251"/>
    <mergeCell ref="M249:M251"/>
    <mergeCell ref="N249:N251"/>
    <mergeCell ref="O249:O251"/>
    <mergeCell ref="P249:P251"/>
    <mergeCell ref="Q249:Q251"/>
    <mergeCell ref="R249:R251"/>
    <mergeCell ref="S249:S251"/>
    <mergeCell ref="T249:T251"/>
    <mergeCell ref="AC249:AC251"/>
    <mergeCell ref="AD249:AD251"/>
    <mergeCell ref="AE249:AE251"/>
    <mergeCell ref="AF249:AF251"/>
    <mergeCell ref="AG249:AG251"/>
    <mergeCell ref="AH249:AH251"/>
    <mergeCell ref="AI249:AI251"/>
    <mergeCell ref="AJ249:AJ251"/>
    <mergeCell ref="A252:A254"/>
    <mergeCell ref="B252:B254"/>
    <mergeCell ref="C252:C254"/>
    <mergeCell ref="D252:D254"/>
    <mergeCell ref="E252:E254"/>
    <mergeCell ref="F252:F254"/>
    <mergeCell ref="G252:G254"/>
    <mergeCell ref="H252:H254"/>
    <mergeCell ref="I252:I254"/>
    <mergeCell ref="J252:J254"/>
    <mergeCell ref="K252:K254"/>
    <mergeCell ref="L252:L254"/>
    <mergeCell ref="M252:M254"/>
    <mergeCell ref="N252:N254"/>
    <mergeCell ref="O252:O254"/>
    <mergeCell ref="P252:P254"/>
    <mergeCell ref="Q252:Q254"/>
    <mergeCell ref="R252:R254"/>
    <mergeCell ref="S252:S254"/>
    <mergeCell ref="T252:T254"/>
    <mergeCell ref="AC252:AC254"/>
    <mergeCell ref="AD252:AD254"/>
    <mergeCell ref="AE252:AE254"/>
    <mergeCell ref="AF252:AF254"/>
    <mergeCell ref="AG252:AG254"/>
    <mergeCell ref="AH252:AH254"/>
    <mergeCell ref="AI252:AI254"/>
    <mergeCell ref="AJ252:AJ254"/>
    <mergeCell ref="A255:A257"/>
    <mergeCell ref="B255:B257"/>
    <mergeCell ref="C255:C257"/>
    <mergeCell ref="D255:D257"/>
    <mergeCell ref="E255:E257"/>
    <mergeCell ref="F255:F257"/>
    <mergeCell ref="G255:G257"/>
    <mergeCell ref="H255:H257"/>
    <mergeCell ref="I255:I257"/>
    <mergeCell ref="J255:J257"/>
    <mergeCell ref="K255:K257"/>
    <mergeCell ref="L255:L257"/>
    <mergeCell ref="M255:M257"/>
    <mergeCell ref="N255:N257"/>
    <mergeCell ref="O255:O257"/>
    <mergeCell ref="P255:P257"/>
    <mergeCell ref="Q255:Q257"/>
    <mergeCell ref="R255:R257"/>
    <mergeCell ref="S255:S257"/>
    <mergeCell ref="T255:T257"/>
    <mergeCell ref="AC255:AC257"/>
    <mergeCell ref="AD255:AD257"/>
    <mergeCell ref="AE255:AE257"/>
    <mergeCell ref="AF255:AF257"/>
    <mergeCell ref="AG255:AG257"/>
    <mergeCell ref="AH255:AH257"/>
    <mergeCell ref="AI255:AI257"/>
    <mergeCell ref="AJ255:AJ257"/>
    <mergeCell ref="A258:A260"/>
    <mergeCell ref="B258:B260"/>
    <mergeCell ref="C258:C260"/>
    <mergeCell ref="D258:D260"/>
    <mergeCell ref="E258:E260"/>
    <mergeCell ref="F258:F260"/>
    <mergeCell ref="G258:G260"/>
    <mergeCell ref="H258:H260"/>
    <mergeCell ref="I258:I260"/>
    <mergeCell ref="J258:J260"/>
    <mergeCell ref="K258:K260"/>
    <mergeCell ref="L258:L260"/>
    <mergeCell ref="M258:M260"/>
    <mergeCell ref="N258:N260"/>
    <mergeCell ref="O258:O260"/>
    <mergeCell ref="P258:P260"/>
    <mergeCell ref="Q258:Q260"/>
    <mergeCell ref="R258:R260"/>
    <mergeCell ref="S258:S260"/>
    <mergeCell ref="T258:T260"/>
    <mergeCell ref="AC258:AC260"/>
    <mergeCell ref="AD258:AD260"/>
    <mergeCell ref="AE258:AE260"/>
    <mergeCell ref="AF258:AF260"/>
    <mergeCell ref="AG258:AG260"/>
    <mergeCell ref="AH258:AH260"/>
    <mergeCell ref="AI258:AI260"/>
    <mergeCell ref="AJ258:AJ260"/>
    <mergeCell ref="A261:A263"/>
    <mergeCell ref="B261:B263"/>
    <mergeCell ref="C261:C263"/>
    <mergeCell ref="D261:D263"/>
    <mergeCell ref="E261:E263"/>
    <mergeCell ref="F261:F263"/>
    <mergeCell ref="G261:G263"/>
    <mergeCell ref="H261:H263"/>
    <mergeCell ref="I261:I263"/>
    <mergeCell ref="J261:J263"/>
    <mergeCell ref="K261:K263"/>
    <mergeCell ref="L261:L263"/>
    <mergeCell ref="M261:M263"/>
    <mergeCell ref="N261:N263"/>
    <mergeCell ref="O261:O263"/>
    <mergeCell ref="P261:P263"/>
    <mergeCell ref="Q261:Q263"/>
    <mergeCell ref="R261:R263"/>
    <mergeCell ref="S261:S263"/>
    <mergeCell ref="T261:T263"/>
    <mergeCell ref="AC261:AC263"/>
    <mergeCell ref="AD261:AD263"/>
    <mergeCell ref="AE261:AE263"/>
    <mergeCell ref="AF261:AF263"/>
    <mergeCell ref="AG261:AG263"/>
    <mergeCell ref="AH261:AH263"/>
    <mergeCell ref="AI261:AI263"/>
    <mergeCell ref="AJ261:AJ263"/>
    <mergeCell ref="A264:A266"/>
    <mergeCell ref="B264:B266"/>
    <mergeCell ref="C264:C266"/>
    <mergeCell ref="D264:D266"/>
    <mergeCell ref="E264:E266"/>
    <mergeCell ref="F264:F266"/>
    <mergeCell ref="G264:G266"/>
    <mergeCell ref="H264:H266"/>
    <mergeCell ref="I264:I266"/>
    <mergeCell ref="J264:J266"/>
    <mergeCell ref="K264:K266"/>
    <mergeCell ref="L264:L266"/>
    <mergeCell ref="M264:M266"/>
    <mergeCell ref="N264:N266"/>
    <mergeCell ref="O264:O266"/>
    <mergeCell ref="P264:P266"/>
    <mergeCell ref="Q264:Q266"/>
    <mergeCell ref="R264:R266"/>
    <mergeCell ref="S264:S266"/>
    <mergeCell ref="T264:T266"/>
    <mergeCell ref="AC264:AC266"/>
    <mergeCell ref="AD264:AD266"/>
    <mergeCell ref="AE264:AE266"/>
    <mergeCell ref="AF264:AF266"/>
    <mergeCell ref="AG264:AG266"/>
    <mergeCell ref="AH264:AH266"/>
    <mergeCell ref="AI264:AI266"/>
    <mergeCell ref="AJ264:AJ266"/>
    <mergeCell ref="A267:C268"/>
    <mergeCell ref="D267:D268"/>
    <mergeCell ref="E267:E268"/>
    <mergeCell ref="F267:F268"/>
    <mergeCell ref="G267:G268"/>
    <mergeCell ref="H267:H268"/>
    <mergeCell ref="I267:I268"/>
    <mergeCell ref="J267:J268"/>
    <mergeCell ref="K267:K268"/>
    <mergeCell ref="L267:L268"/>
    <mergeCell ref="M267:M268"/>
    <mergeCell ref="N267:N268"/>
    <mergeCell ref="O267:O268"/>
    <mergeCell ref="P267:P268"/>
    <mergeCell ref="Q267:Q268"/>
    <mergeCell ref="R267:R268"/>
    <mergeCell ref="S267:S268"/>
    <mergeCell ref="T267:T268"/>
    <mergeCell ref="AC267:AC268"/>
    <mergeCell ref="AD267:AD268"/>
    <mergeCell ref="AE267:AE268"/>
    <mergeCell ref="AF267:AF268"/>
    <mergeCell ref="AG267:AG268"/>
    <mergeCell ref="AH267:AH268"/>
    <mergeCell ref="AI267:AI268"/>
    <mergeCell ref="AJ267:AJ268"/>
    <mergeCell ref="A269:AJ269"/>
    <mergeCell ref="A270:A272"/>
    <mergeCell ref="B270:B272"/>
    <mergeCell ref="C270:C272"/>
    <mergeCell ref="D270:D272"/>
    <mergeCell ref="E270:E272"/>
    <mergeCell ref="F270:F272"/>
    <mergeCell ref="G270:G272"/>
    <mergeCell ref="H270:H272"/>
    <mergeCell ref="I270:I272"/>
    <mergeCell ref="J270:J272"/>
    <mergeCell ref="K270:K272"/>
    <mergeCell ref="L270:L272"/>
    <mergeCell ref="M270:M272"/>
    <mergeCell ref="N270:N272"/>
    <mergeCell ref="O270:O272"/>
    <mergeCell ref="P270:P272"/>
    <mergeCell ref="Q270:Q272"/>
    <mergeCell ref="R270:R272"/>
    <mergeCell ref="S270:S272"/>
    <mergeCell ref="T270:T272"/>
    <mergeCell ref="AC270:AC272"/>
    <mergeCell ref="AD270:AD272"/>
    <mergeCell ref="AE270:AE272"/>
    <mergeCell ref="AF270:AF272"/>
    <mergeCell ref="AG270:AG272"/>
    <mergeCell ref="AH270:AH272"/>
    <mergeCell ref="AI270:AI272"/>
    <mergeCell ref="AJ270:AJ272"/>
    <mergeCell ref="A273:C274"/>
    <mergeCell ref="M273:M274"/>
    <mergeCell ref="N273:N274"/>
    <mergeCell ref="O273:O274"/>
    <mergeCell ref="P273:P274"/>
    <mergeCell ref="Q273:Q274"/>
    <mergeCell ref="R273:R274"/>
    <mergeCell ref="S273:S274"/>
    <mergeCell ref="T273:T274"/>
    <mergeCell ref="AC273:AC274"/>
    <mergeCell ref="AD273:AD274"/>
    <mergeCell ref="AE273:AE274"/>
    <mergeCell ref="AF273:AF274"/>
    <mergeCell ref="AG273:AG274"/>
    <mergeCell ref="AH273:AH274"/>
    <mergeCell ref="AI273:AI274"/>
    <mergeCell ref="AJ273:AJ274"/>
    <mergeCell ref="A275:AJ275"/>
    <mergeCell ref="A276:A278"/>
    <mergeCell ref="B276:B278"/>
    <mergeCell ref="C276:C278"/>
    <mergeCell ref="D276:D278"/>
    <mergeCell ref="E276:E278"/>
    <mergeCell ref="F276:F278"/>
    <mergeCell ref="G276:G278"/>
    <mergeCell ref="L276:L278"/>
    <mergeCell ref="M276:M278"/>
    <mergeCell ref="N276:N278"/>
    <mergeCell ref="O276:O278"/>
    <mergeCell ref="P276:P278"/>
    <mergeCell ref="Q276:Q278"/>
    <mergeCell ref="R276:R278"/>
    <mergeCell ref="S276:S278"/>
    <mergeCell ref="T276:T278"/>
    <mergeCell ref="AC276:AC278"/>
    <mergeCell ref="AD276:AD278"/>
    <mergeCell ref="AE276:AE278"/>
    <mergeCell ref="AF276:AF278"/>
    <mergeCell ref="AG276:AG278"/>
    <mergeCell ref="AH276:AH278"/>
    <mergeCell ref="AI276:AI278"/>
    <mergeCell ref="AJ276:AJ278"/>
    <mergeCell ref="A279:C280"/>
    <mergeCell ref="M279:M280"/>
    <mergeCell ref="N279:N280"/>
    <mergeCell ref="O279:O280"/>
    <mergeCell ref="P279:P280"/>
    <mergeCell ref="Q279:Q280"/>
    <mergeCell ref="R279:R280"/>
    <mergeCell ref="S279:S280"/>
    <mergeCell ref="T279:T280"/>
    <mergeCell ref="AC279:AC280"/>
    <mergeCell ref="AD279:AD280"/>
    <mergeCell ref="AE279:AE280"/>
    <mergeCell ref="AF279:AF280"/>
    <mergeCell ref="AG279:AG280"/>
    <mergeCell ref="AH279:AH280"/>
    <mergeCell ref="AI279:AI280"/>
    <mergeCell ref="AJ279:AJ280"/>
    <mergeCell ref="A281:AJ281"/>
    <mergeCell ref="A282:A284"/>
    <mergeCell ref="B282:B284"/>
    <mergeCell ref="C282:C284"/>
    <mergeCell ref="D282:D284"/>
    <mergeCell ref="E282:E284"/>
    <mergeCell ref="F282:F284"/>
    <mergeCell ref="G282:G284"/>
    <mergeCell ref="H282:H284"/>
    <mergeCell ref="I282:I284"/>
    <mergeCell ref="J282:J284"/>
    <mergeCell ref="K282:K284"/>
    <mergeCell ref="L282:L284"/>
    <mergeCell ref="M282:M284"/>
    <mergeCell ref="N282:N284"/>
    <mergeCell ref="O282:O284"/>
    <mergeCell ref="P282:P284"/>
    <mergeCell ref="Q282:Q284"/>
    <mergeCell ref="R282:R284"/>
    <mergeCell ref="S282:S284"/>
    <mergeCell ref="T282:T284"/>
    <mergeCell ref="AC282:AC284"/>
    <mergeCell ref="AD282:AD284"/>
    <mergeCell ref="AE282:AE284"/>
    <mergeCell ref="AF282:AF284"/>
    <mergeCell ref="AG282:AG284"/>
    <mergeCell ref="AH282:AH284"/>
    <mergeCell ref="AI282:AI284"/>
    <mergeCell ref="AJ282:AJ284"/>
    <mergeCell ref="A285:A287"/>
    <mergeCell ref="B285:B287"/>
    <mergeCell ref="C285:C287"/>
    <mergeCell ref="D285:D287"/>
    <mergeCell ref="H285:H287"/>
    <mergeCell ref="M285:M287"/>
    <mergeCell ref="N285:N287"/>
    <mergeCell ref="O285:O287"/>
    <mergeCell ref="P285:P287"/>
    <mergeCell ref="Q285:Q287"/>
    <mergeCell ref="R285:R287"/>
    <mergeCell ref="S285:S287"/>
    <mergeCell ref="T285:T287"/>
    <mergeCell ref="AC285:AC287"/>
    <mergeCell ref="AD285:AD287"/>
    <mergeCell ref="AE285:AE287"/>
    <mergeCell ref="AF285:AF287"/>
    <mergeCell ref="T291:T293"/>
    <mergeCell ref="AC291:AC293"/>
    <mergeCell ref="AD291:AD293"/>
    <mergeCell ref="AE291:AE293"/>
    <mergeCell ref="AF291:AF293"/>
    <mergeCell ref="AG291:AG293"/>
    <mergeCell ref="AH291:AH293"/>
    <mergeCell ref="AG285:AG287"/>
    <mergeCell ref="AH285:AH287"/>
    <mergeCell ref="AI285:AI287"/>
    <mergeCell ref="AJ285:AJ287"/>
    <mergeCell ref="A288:A290"/>
    <mergeCell ref="B288:B290"/>
    <mergeCell ref="C288:C290"/>
    <mergeCell ref="D288:D290"/>
    <mergeCell ref="H288:H290"/>
    <mergeCell ref="M288:M290"/>
    <mergeCell ref="N288:N290"/>
    <mergeCell ref="O288:O290"/>
    <mergeCell ref="P288:P290"/>
    <mergeCell ref="Q288:Q290"/>
    <mergeCell ref="R288:R290"/>
    <mergeCell ref="S288:S290"/>
    <mergeCell ref="T288:T290"/>
    <mergeCell ref="AC288:AC290"/>
    <mergeCell ref="AD288:AD290"/>
    <mergeCell ref="AE288:AE290"/>
    <mergeCell ref="AF288:AF290"/>
    <mergeCell ref="AG288:AG290"/>
    <mergeCell ref="AH288:AH290"/>
    <mergeCell ref="AI288:AI290"/>
    <mergeCell ref="AJ288:AJ290"/>
    <mergeCell ref="AI291:AI293"/>
    <mergeCell ref="AJ291:AJ293"/>
    <mergeCell ref="A294:A296"/>
    <mergeCell ref="B294:B296"/>
    <mergeCell ref="C294:C296"/>
    <mergeCell ref="H294:H296"/>
    <mergeCell ref="M294:M296"/>
    <mergeCell ref="N294:N296"/>
    <mergeCell ref="O294:O296"/>
    <mergeCell ref="P294:P296"/>
    <mergeCell ref="Q294:Q296"/>
    <mergeCell ref="R294:R296"/>
    <mergeCell ref="S294:S296"/>
    <mergeCell ref="T294:T296"/>
    <mergeCell ref="AC294:AC296"/>
    <mergeCell ref="AD294:AD296"/>
    <mergeCell ref="AE294:AE296"/>
    <mergeCell ref="AF294:AF296"/>
    <mergeCell ref="AG294:AG296"/>
    <mergeCell ref="AH294:AH296"/>
    <mergeCell ref="AI294:AI296"/>
    <mergeCell ref="AJ294:AJ296"/>
    <mergeCell ref="A291:A293"/>
    <mergeCell ref="B291:B293"/>
    <mergeCell ref="C291:C293"/>
    <mergeCell ref="M291:M293"/>
    <mergeCell ref="N291:N293"/>
    <mergeCell ref="O291:O293"/>
    <mergeCell ref="P291:P293"/>
    <mergeCell ref="Q291:Q293"/>
    <mergeCell ref="R291:R293"/>
    <mergeCell ref="S291:S293"/>
    <mergeCell ref="A297:C298"/>
    <mergeCell ref="M297:M298"/>
    <mergeCell ref="N297:N298"/>
    <mergeCell ref="O297:O298"/>
    <mergeCell ref="P297:P298"/>
    <mergeCell ref="Q297:Q298"/>
    <mergeCell ref="R297:R298"/>
    <mergeCell ref="S297:S298"/>
    <mergeCell ref="T297:T298"/>
    <mergeCell ref="AC297:AC298"/>
    <mergeCell ref="AD297:AD298"/>
    <mergeCell ref="AE297:AE298"/>
    <mergeCell ref="AF297:AF298"/>
    <mergeCell ref="AG297:AG298"/>
    <mergeCell ref="AH297:AH298"/>
    <mergeCell ref="AI297:AI298"/>
    <mergeCell ref="AJ297:AJ298"/>
    <mergeCell ref="A299:C300"/>
    <mergeCell ref="M299:M300"/>
    <mergeCell ref="N299:N300"/>
    <mergeCell ref="O299:O300"/>
    <mergeCell ref="P299:P300"/>
    <mergeCell ref="Q299:Q300"/>
    <mergeCell ref="R299:R300"/>
    <mergeCell ref="S299:S300"/>
    <mergeCell ref="T299:T300"/>
    <mergeCell ref="AC299:AC300"/>
    <mergeCell ref="AD299:AD300"/>
    <mergeCell ref="AE299:AE300"/>
    <mergeCell ref="AF299:AF300"/>
    <mergeCell ref="AG299:AG300"/>
    <mergeCell ref="AH299:AH300"/>
    <mergeCell ref="AI299:AI300"/>
    <mergeCell ref="AJ299:AJ300"/>
  </mergeCells>
  <conditionalFormatting sqref="AK43">
    <cfRule type="cellIs" dxfId="225" priority="265" operator="equal">
      <formula>FALSE</formula>
    </cfRule>
  </conditionalFormatting>
  <conditionalFormatting sqref="AK31">
    <cfRule type="cellIs" dxfId="224" priority="251" operator="equal">
      <formula>FALSE</formula>
    </cfRule>
  </conditionalFormatting>
  <conditionalFormatting sqref="AK64:AK65">
    <cfRule type="cellIs" dxfId="223" priority="206" operator="equal">
      <formula>FALSE</formula>
    </cfRule>
  </conditionalFormatting>
  <conditionalFormatting sqref="AK28">
    <cfRule type="cellIs" dxfId="222" priority="266" operator="equal">
      <formula>FALSE</formula>
    </cfRule>
  </conditionalFormatting>
  <conditionalFormatting sqref="AK201">
    <cfRule type="cellIs" dxfId="221" priority="258" operator="equal">
      <formula>FALSE</formula>
    </cfRule>
  </conditionalFormatting>
  <conditionalFormatting sqref="AK58:AK59">
    <cfRule type="cellIs" dxfId="220" priority="298" operator="equal">
      <formula>FALSE</formula>
    </cfRule>
  </conditionalFormatting>
  <conditionalFormatting sqref="AK37">
    <cfRule type="cellIs" dxfId="219" priority="203" operator="equal">
      <formula>FALSE</formula>
    </cfRule>
  </conditionalFormatting>
  <conditionalFormatting sqref="AK214:AR214">
    <cfRule type="containsText" dxfId="218" priority="236" operator="containsText" text="ложь">
      <formula>NOT(ISERROR(SEARCH("ложь",AK214)))</formula>
    </cfRule>
    <cfRule type="containsText" priority="237" operator="containsText" text="истина">
      <formula>NOT(ISERROR(SEARCH("истина",AK214)))</formula>
    </cfRule>
  </conditionalFormatting>
  <conditionalFormatting sqref="AK40">
    <cfRule type="cellIs" dxfId="217" priority="250" operator="equal">
      <formula>FALSE</formula>
    </cfRule>
  </conditionalFormatting>
  <conditionalFormatting sqref="AK204">
    <cfRule type="cellIs" dxfId="216" priority="256" operator="equal">
      <formula>FALSE</formula>
    </cfRule>
  </conditionalFormatting>
  <conditionalFormatting sqref="AK207">
    <cfRule type="cellIs" dxfId="215" priority="255" operator="equal">
      <formula>FALSE</formula>
    </cfRule>
  </conditionalFormatting>
  <conditionalFormatting sqref="AK52">
    <cfRule type="cellIs" dxfId="214" priority="252" operator="equal">
      <formula>FALSE</formula>
    </cfRule>
  </conditionalFormatting>
  <conditionalFormatting sqref="AK219">
    <cfRule type="containsText" dxfId="213" priority="113" operator="containsText" text="ложь">
      <formula>NOT(ISERROR(SEARCH("ложь",AK219)))</formula>
    </cfRule>
    <cfRule type="containsText" priority="114" operator="containsText" text="истина">
      <formula>NOT(ISERROR(SEARCH("истина",AK219)))</formula>
    </cfRule>
  </conditionalFormatting>
  <conditionalFormatting sqref="AK46">
    <cfRule type="cellIs" dxfId="212" priority="254" operator="equal">
      <formula>FALSE</formula>
    </cfRule>
  </conditionalFormatting>
  <conditionalFormatting sqref="AK49">
    <cfRule type="cellIs" dxfId="211" priority="204" operator="equal">
      <formula>FALSE</formula>
    </cfRule>
  </conditionalFormatting>
  <conditionalFormatting sqref="AK34">
    <cfRule type="cellIs" dxfId="210" priority="292" operator="equal">
      <formula>FALSE</formula>
    </cfRule>
  </conditionalFormatting>
  <conditionalFormatting sqref="AK55:AK56">
    <cfRule type="cellIs" dxfId="209" priority="299" operator="equal">
      <formula>FALSE</formula>
    </cfRule>
  </conditionalFormatting>
  <conditionalFormatting sqref="AK164">
    <cfRule type="cellIs" dxfId="208" priority="260" operator="equal">
      <formula>FALSE</formula>
    </cfRule>
  </conditionalFormatting>
  <conditionalFormatting sqref="AK74">
    <cfRule type="cellIs" dxfId="207" priority="99" operator="equal">
      <formula>FALSE</formula>
    </cfRule>
  </conditionalFormatting>
  <conditionalFormatting sqref="AK152">
    <cfRule type="cellIs" dxfId="206" priority="106" operator="equal">
      <formula>FALSE</formula>
    </cfRule>
  </conditionalFormatting>
  <conditionalFormatting sqref="AK137">
    <cfRule type="cellIs" dxfId="205" priority="104" operator="equal">
      <formula>FALSE</formula>
    </cfRule>
  </conditionalFormatting>
  <conditionalFormatting sqref="AK140">
    <cfRule type="cellIs" dxfId="204" priority="101" operator="equal">
      <formula>FALSE</formula>
    </cfRule>
  </conditionalFormatting>
  <conditionalFormatting sqref="AK134">
    <cfRule type="cellIs" dxfId="203" priority="102" operator="equal">
      <formula>FALSE</formula>
    </cfRule>
  </conditionalFormatting>
  <conditionalFormatting sqref="AK128">
    <cfRule type="cellIs" dxfId="202" priority="103" operator="equal">
      <formula>FALSE</formula>
    </cfRule>
  </conditionalFormatting>
  <conditionalFormatting sqref="AK125:AK127 AK131">
    <cfRule type="cellIs" dxfId="201" priority="105" operator="equal">
      <formula>FALSE</formula>
    </cfRule>
  </conditionalFormatting>
  <conditionalFormatting sqref="AK143">
    <cfRule type="cellIs" dxfId="200" priority="100" operator="equal">
      <formula>FALSE</formula>
    </cfRule>
  </conditionalFormatting>
  <conditionalFormatting sqref="AK119:AK120">
    <cfRule type="cellIs" dxfId="199" priority="94" operator="equal">
      <formula>FALSE</formula>
    </cfRule>
  </conditionalFormatting>
  <conditionalFormatting sqref="AK83">
    <cfRule type="cellIs" dxfId="198" priority="97" operator="equal">
      <formula>FALSE</formula>
    </cfRule>
  </conditionalFormatting>
  <conditionalFormatting sqref="AK113">
    <cfRule type="cellIs" dxfId="197" priority="95" operator="equal">
      <formula>FALSE</formula>
    </cfRule>
  </conditionalFormatting>
  <conditionalFormatting sqref="AK77">
    <cfRule type="cellIs" dxfId="196" priority="92" operator="equal">
      <formula>FALSE</formula>
    </cfRule>
  </conditionalFormatting>
  <conditionalFormatting sqref="AK80">
    <cfRule type="cellIs" dxfId="195" priority="98" operator="equal">
      <formula>FALSE</formula>
    </cfRule>
  </conditionalFormatting>
  <conditionalFormatting sqref="AK86:AK95">
    <cfRule type="cellIs" dxfId="194" priority="91" operator="equal">
      <formula>FALSE</formula>
    </cfRule>
  </conditionalFormatting>
  <conditionalFormatting sqref="AK98 AK101">
    <cfRule type="cellIs" dxfId="193" priority="96" operator="equal">
      <formula>FALSE</formula>
    </cfRule>
  </conditionalFormatting>
  <conditionalFormatting sqref="AK116">
    <cfRule type="cellIs" dxfId="192" priority="93" operator="equal">
      <formula>FALSE</formula>
    </cfRule>
  </conditionalFormatting>
  <conditionalFormatting sqref="AK104">
    <cfRule type="cellIs" dxfId="191" priority="90" operator="equal">
      <formula>FALSE</formula>
    </cfRule>
  </conditionalFormatting>
  <conditionalFormatting sqref="AK110:AK111">
    <cfRule type="cellIs" dxfId="190" priority="89" operator="equal">
      <formula>FALSE</formula>
    </cfRule>
  </conditionalFormatting>
  <conditionalFormatting sqref="AK107">
    <cfRule type="cellIs" dxfId="189" priority="88" operator="equal">
      <formula>FALSE</formula>
    </cfRule>
  </conditionalFormatting>
  <conditionalFormatting sqref="AK16">
    <cfRule type="cellIs" dxfId="188" priority="86" operator="equal">
      <formula>FALSE</formula>
    </cfRule>
  </conditionalFormatting>
  <conditionalFormatting sqref="AK22">
    <cfRule type="cellIs" dxfId="187" priority="85" operator="equal">
      <formula>FALSE</formula>
    </cfRule>
  </conditionalFormatting>
  <conditionalFormatting sqref="AK19">
    <cfRule type="cellIs" dxfId="186" priority="84" operator="equal">
      <formula>FALSE</formula>
    </cfRule>
  </conditionalFormatting>
  <conditionalFormatting sqref="AK13">
    <cfRule type="cellIs" dxfId="185" priority="87" operator="equal">
      <formula>FALSE</formula>
    </cfRule>
  </conditionalFormatting>
  <conditionalFormatting sqref="AK146">
    <cfRule type="cellIs" dxfId="184" priority="72" operator="equal">
      <formula>FALSE</formula>
    </cfRule>
  </conditionalFormatting>
  <conditionalFormatting sqref="AK216:AR216">
    <cfRule type="containsText" dxfId="183" priority="69" operator="containsText" text="ложь">
      <formula>NOT(ISERROR(SEARCH("ложь",AK216)))</formula>
    </cfRule>
    <cfRule type="containsText" priority="70" operator="containsText" text="истина">
      <formula>NOT(ISERROR(SEARCH("истина",AK216)))</formula>
    </cfRule>
  </conditionalFormatting>
  <conditionalFormatting sqref="AK218:AR218">
    <cfRule type="containsText" dxfId="182" priority="67" operator="containsText" text="ложь">
      <formula>NOT(ISERROR(SEARCH("ложь",AK218)))</formula>
    </cfRule>
    <cfRule type="containsText" priority="68" operator="containsText" text="истина">
      <formula>NOT(ISERROR(SEARCH("истина",AK218)))</formula>
    </cfRule>
  </conditionalFormatting>
  <conditionalFormatting sqref="AK212:AR212">
    <cfRule type="containsText" dxfId="181" priority="65" operator="containsText" text="ложь">
      <formula>NOT(ISERROR(SEARCH("ложь",AK212)))</formula>
    </cfRule>
    <cfRule type="containsText" priority="66" operator="containsText" text="истина">
      <formula>NOT(ISERROR(SEARCH("истина",AK212)))</formula>
    </cfRule>
  </conditionalFormatting>
  <conditionalFormatting sqref="AK210:AR210">
    <cfRule type="containsText" dxfId="180" priority="63" operator="containsText" text="ложь">
      <formula>NOT(ISERROR(SEARCH("ложь",AK210)))</formula>
    </cfRule>
    <cfRule type="containsText" priority="64" operator="containsText" text="истина">
      <formula>NOT(ISERROR(SEARCH("истина",AK210)))</formula>
    </cfRule>
  </conditionalFormatting>
  <conditionalFormatting sqref="AK149:AR149">
    <cfRule type="containsText" dxfId="179" priority="61" operator="containsText" text="ложь">
      <formula>NOT(ISERROR(SEARCH("ложь",AK149)))</formula>
    </cfRule>
    <cfRule type="containsText" priority="62" operator="containsText" text="истина">
      <formula>NOT(ISERROR(SEARCH("истина",AK149)))</formula>
    </cfRule>
  </conditionalFormatting>
  <conditionalFormatting sqref="AK122:AR122">
    <cfRule type="containsText" dxfId="178" priority="59" operator="containsText" text="ложь">
      <formula>NOT(ISERROR(SEARCH("ложь",AK122)))</formula>
    </cfRule>
    <cfRule type="containsText" priority="60" operator="containsText" text="истина">
      <formula>NOT(ISERROR(SEARCH("истина",AK122)))</formula>
    </cfRule>
  </conditionalFormatting>
  <conditionalFormatting sqref="AK69:AR69">
    <cfRule type="containsText" dxfId="177" priority="57" operator="containsText" text="ложь">
      <formula>NOT(ISERROR(SEARCH("ложь",AK69)))</formula>
    </cfRule>
    <cfRule type="containsText" priority="58" operator="containsText" text="истина">
      <formula>NOT(ISERROR(SEARCH("истина",AK69)))</formula>
    </cfRule>
  </conditionalFormatting>
  <conditionalFormatting sqref="AK67:AR67">
    <cfRule type="containsText" dxfId="176" priority="55" operator="containsText" text="ложь">
      <formula>NOT(ISERROR(SEARCH("ложь",AK67)))</formula>
    </cfRule>
    <cfRule type="containsText" priority="56" operator="containsText" text="истина">
      <formula>NOT(ISERROR(SEARCH("истина",AK67)))</formula>
    </cfRule>
  </conditionalFormatting>
  <conditionalFormatting sqref="AK25:AR25">
    <cfRule type="containsText" dxfId="175" priority="53" operator="containsText" text="ложь">
      <formula>NOT(ISERROR(SEARCH("ложь",AK25)))</formula>
    </cfRule>
    <cfRule type="containsText" priority="54" operator="containsText" text="истина">
      <formula>NOT(ISERROR(SEARCH("истина",AK25)))</formula>
    </cfRule>
  </conditionalFormatting>
  <conditionalFormatting sqref="AK261">
    <cfRule type="cellIs" dxfId="174" priority="33" operator="equal">
      <formula>FALSE</formula>
    </cfRule>
  </conditionalFormatting>
  <conditionalFormatting sqref="AK273">
    <cfRule type="cellIs" dxfId="173" priority="39" operator="equal">
      <formula>FALSE</formula>
    </cfRule>
  </conditionalFormatting>
  <conditionalFormatting sqref="AK249">
    <cfRule type="cellIs" dxfId="172" priority="43" operator="equal">
      <formula>FALSE</formula>
    </cfRule>
  </conditionalFormatting>
  <conditionalFormatting sqref="AK299:AR299">
    <cfRule type="containsText" dxfId="171" priority="23" operator="containsText" text="ложь">
      <formula>NOT(ISERROR(SEARCH("ложь",AK299)))</formula>
    </cfRule>
    <cfRule type="containsText" priority="24" operator="containsText" text="истина">
      <formula>NOT(ISERROR(SEARCH("истина",AK299)))</formula>
    </cfRule>
  </conditionalFormatting>
  <conditionalFormatting sqref="AK267">
    <cfRule type="cellIs" dxfId="170" priority="42" operator="equal">
      <formula>FALSE</formula>
    </cfRule>
  </conditionalFormatting>
  <conditionalFormatting sqref="AK240">
    <cfRule type="cellIs" dxfId="169" priority="36" operator="equal">
      <formula>FALSE</formula>
    </cfRule>
  </conditionalFormatting>
  <conditionalFormatting sqref="AK237">
    <cfRule type="cellIs" dxfId="168" priority="45" operator="equal">
      <formula>FALSE</formula>
    </cfRule>
  </conditionalFormatting>
  <conditionalFormatting sqref="AK285:AK286">
    <cfRule type="cellIs" dxfId="167" priority="48" operator="equal">
      <formula>FALSE</formula>
    </cfRule>
  </conditionalFormatting>
  <conditionalFormatting sqref="AK282">
    <cfRule type="cellIs" dxfId="166" priority="41" operator="equal">
      <formula>FALSE</formula>
    </cfRule>
  </conditionalFormatting>
  <conditionalFormatting sqref="AK243:AQ243">
    <cfRule type="containsText" dxfId="165" priority="31" operator="containsText" text="ложь">
      <formula>NOT(ISERROR(SEARCH("ложь",AK243)))</formula>
    </cfRule>
    <cfRule type="containsText" priority="32" operator="containsText" text="истина">
      <formula>NOT(ISERROR(SEARCH("истина",AK243)))</formula>
    </cfRule>
  </conditionalFormatting>
  <conditionalFormatting sqref="AK294:AK295">
    <cfRule type="cellIs" dxfId="164" priority="47" operator="equal">
      <formula>FALSE</formula>
    </cfRule>
  </conditionalFormatting>
  <conditionalFormatting sqref="AK258">
    <cfRule type="cellIs" dxfId="163" priority="37" operator="equal">
      <formula>FALSE</formula>
    </cfRule>
  </conditionalFormatting>
  <conditionalFormatting sqref="AK252">
    <cfRule type="cellIs" dxfId="162" priority="38" operator="equal">
      <formula>FALSE</formula>
    </cfRule>
  </conditionalFormatting>
  <conditionalFormatting sqref="AL279:AQ279">
    <cfRule type="containsText" dxfId="161" priority="29" operator="containsText" text="ложь">
      <formula>NOT(ISERROR(SEARCH("ложь",AL279)))</formula>
    </cfRule>
    <cfRule type="containsText" priority="30" operator="containsText" text="истина">
      <formula>NOT(ISERROR(SEARCH("истина",AL279)))</formula>
    </cfRule>
  </conditionalFormatting>
  <conditionalFormatting sqref="AK264">
    <cfRule type="cellIs" dxfId="160" priority="35" operator="equal">
      <formula>FALSE</formula>
    </cfRule>
  </conditionalFormatting>
  <conditionalFormatting sqref="AK270">
    <cfRule type="cellIs" dxfId="159" priority="40" operator="equal">
      <formula>FALSE</formula>
    </cfRule>
  </conditionalFormatting>
  <conditionalFormatting sqref="AL273:AQ273">
    <cfRule type="containsText" dxfId="158" priority="49" operator="containsText" text="ложь">
      <formula>NOT(ISERROR(SEARCH("ложь",AL273)))</formula>
    </cfRule>
    <cfRule type="containsText" priority="50" operator="containsText" text="истина">
      <formula>NOT(ISERROR(SEARCH("истина",AL273)))</formula>
    </cfRule>
  </conditionalFormatting>
  <conditionalFormatting sqref="AK276:AK278">
    <cfRule type="cellIs" dxfId="157" priority="46" operator="equal">
      <formula>FALSE</formula>
    </cfRule>
  </conditionalFormatting>
  <conditionalFormatting sqref="AK246">
    <cfRule type="cellIs" dxfId="156" priority="44" operator="equal">
      <formula>FALSE</formula>
    </cfRule>
  </conditionalFormatting>
  <conditionalFormatting sqref="AK255">
    <cfRule type="cellIs" dxfId="155" priority="34" operator="equal">
      <formula>FALSE</formula>
    </cfRule>
  </conditionalFormatting>
  <conditionalFormatting sqref="AK297:AR297">
    <cfRule type="cellIs" dxfId="154" priority="25" operator="equal">
      <formula>FALSE</formula>
    </cfRule>
  </conditionalFormatting>
  <conditionalFormatting sqref="AL267:AQ267">
    <cfRule type="containsText" dxfId="153" priority="51" operator="containsText" text="ложь">
      <formula>NOT(ISERROR(SEARCH("ложь",AL267)))</formula>
    </cfRule>
    <cfRule type="containsText" priority="52" operator="containsText" text="истина">
      <formula>NOT(ISERROR(SEARCH("истина",AL267)))</formula>
    </cfRule>
  </conditionalFormatting>
  <conditionalFormatting sqref="AK279">
    <cfRule type="cellIs" dxfId="152" priority="28" operator="equal">
      <formula>FALSE</formula>
    </cfRule>
  </conditionalFormatting>
  <conditionalFormatting sqref="AK258">
    <cfRule type="cellIs" dxfId="151" priority="21" operator="equal">
      <formula>FALSE</formula>
    </cfRule>
  </conditionalFormatting>
  <conditionalFormatting sqref="AK261">
    <cfRule type="cellIs" dxfId="150" priority="22" operator="equal">
      <formula>FALSE</formula>
    </cfRule>
  </conditionalFormatting>
  <conditionalFormatting sqref="AK289">
    <cfRule type="cellIs" dxfId="149" priority="20" operator="equal">
      <formula>FALSE</formula>
    </cfRule>
  </conditionalFormatting>
  <conditionalFormatting sqref="AK61">
    <cfRule type="cellIs" dxfId="148" priority="19" operator="equal">
      <formula>FALSE</formula>
    </cfRule>
  </conditionalFormatting>
  <conditionalFormatting sqref="AK155">
    <cfRule type="cellIs" dxfId="147" priority="18" operator="equal">
      <formula>FALSE</formula>
    </cfRule>
  </conditionalFormatting>
  <conditionalFormatting sqref="AK158">
    <cfRule type="cellIs" dxfId="146" priority="17" operator="equal">
      <formula>FALSE</formula>
    </cfRule>
  </conditionalFormatting>
  <conditionalFormatting sqref="AK161">
    <cfRule type="cellIs" dxfId="145" priority="16" operator="equal">
      <formula>FALSE</formula>
    </cfRule>
  </conditionalFormatting>
  <conditionalFormatting sqref="AK288">
    <cfRule type="cellIs" dxfId="144" priority="13" operator="equal">
      <formula>FALSE</formula>
    </cfRule>
  </conditionalFormatting>
  <conditionalFormatting sqref="AK291">
    <cfRule type="cellIs" dxfId="143" priority="12" operator="equal">
      <formula>FALSE</formula>
    </cfRule>
  </conditionalFormatting>
  <conditionalFormatting sqref="AK167">
    <cfRule type="cellIs" dxfId="142" priority="11" operator="equal">
      <formula>FALSE</formula>
    </cfRule>
  </conditionalFormatting>
  <conditionalFormatting sqref="AK171">
    <cfRule type="cellIs" dxfId="141" priority="10" operator="equal">
      <formula>FALSE</formula>
    </cfRule>
  </conditionalFormatting>
  <conditionalFormatting sqref="AK174">
    <cfRule type="cellIs" dxfId="140" priority="9" operator="equal">
      <formula>FALSE</formula>
    </cfRule>
  </conditionalFormatting>
  <conditionalFormatting sqref="AK177">
    <cfRule type="cellIs" dxfId="139" priority="8" operator="equal">
      <formula>FALSE</formula>
    </cfRule>
  </conditionalFormatting>
  <conditionalFormatting sqref="AK180">
    <cfRule type="cellIs" dxfId="138" priority="7" operator="equal">
      <formula>FALSE</formula>
    </cfRule>
  </conditionalFormatting>
  <conditionalFormatting sqref="AK183">
    <cfRule type="cellIs" dxfId="137" priority="6" operator="equal">
      <formula>FALSE</formula>
    </cfRule>
  </conditionalFormatting>
  <conditionalFormatting sqref="AK186">
    <cfRule type="cellIs" dxfId="136" priority="5" operator="equal">
      <formula>FALSE</formula>
    </cfRule>
  </conditionalFormatting>
  <conditionalFormatting sqref="AK189">
    <cfRule type="cellIs" dxfId="135" priority="4" operator="equal">
      <formula>FALSE</formula>
    </cfRule>
  </conditionalFormatting>
  <conditionalFormatting sqref="AK192">
    <cfRule type="cellIs" dxfId="134" priority="3" operator="equal">
      <formula>FALSE</formula>
    </cfRule>
  </conditionalFormatting>
  <conditionalFormatting sqref="AK195">
    <cfRule type="cellIs" dxfId="133" priority="2" operator="equal">
      <formula>FALSE</formula>
    </cfRule>
  </conditionalFormatting>
  <conditionalFormatting sqref="AK198">
    <cfRule type="cellIs" dxfId="132" priority="1" operator="equal">
      <formula>FALSE</formula>
    </cfRule>
  </conditionalFormatting>
  <printOptions horizontalCentered="1"/>
  <pageMargins left="0.23622047244094491" right="0.23622047244094491" top="0.74803149606299213" bottom="0.74803149606299213" header="0.31496062992125984" footer="0.31496062992125984"/>
  <pageSetup paperSize="9" scale="61" fitToHeight="0" orientation="landscape" r:id="rId1"/>
  <rowBreaks count="4" manualBreakCount="4">
    <brk id="51" max="35" man="1"/>
    <brk id="109" max="35" man="1"/>
    <brk id="169" max="35" man="1"/>
    <brk id="229" max="35"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FD426"/>
  <sheetViews>
    <sheetView showZeros="0" view="pageBreakPreview" topLeftCell="A2" zoomScale="85" zoomScaleNormal="100" zoomScaleSheetLayoutView="85" workbookViewId="0">
      <pane ySplit="7" topLeftCell="A9" activePane="bottomLeft" state="frozen"/>
      <selection pane="bottomLeft" activeCell="X270" sqref="X270"/>
    </sheetView>
  </sheetViews>
  <sheetFormatPr defaultColWidth="10" defaultRowHeight="15.75" x14ac:dyDescent="0.25"/>
  <cols>
    <col min="1" max="1" width="5.28515625" style="154" customWidth="1"/>
    <col min="2" max="2" width="9.28515625" style="154" customWidth="1"/>
    <col min="3" max="3" width="47.85546875" style="154" customWidth="1"/>
    <col min="4" max="11" width="1.7109375" style="154" customWidth="1"/>
    <col min="12" max="12" width="4.7109375" style="154" customWidth="1"/>
    <col min="13" max="13" width="7.140625" style="306" customWidth="1"/>
    <col min="14" max="14" width="8.5703125" style="306" customWidth="1"/>
    <col min="15" max="15" width="7" style="306" customWidth="1"/>
    <col min="16" max="16" width="6.7109375" style="154" customWidth="1"/>
    <col min="17" max="17" width="6.42578125" style="154" customWidth="1"/>
    <col min="18" max="18" width="6.28515625" style="154" customWidth="1"/>
    <col min="19" max="19" width="5.42578125" style="154" customWidth="1"/>
    <col min="20" max="20" width="6.28515625" style="306" customWidth="1"/>
    <col min="21" max="23" width="5" style="154" customWidth="1"/>
    <col min="24" max="24" width="6" style="154" customWidth="1"/>
    <col min="25" max="25" width="5" style="154" customWidth="1"/>
    <col min="26" max="26" width="6" style="154" customWidth="1"/>
    <col min="27" max="27" width="8" style="154" customWidth="1"/>
    <col min="28" max="28" width="7" style="154" customWidth="1"/>
    <col min="29" max="35" width="5" style="306" customWidth="1"/>
    <col min="36" max="36" width="5.85546875" style="306" customWidth="1"/>
  </cols>
  <sheetData>
    <row r="1" spans="1:37" ht="16.5" thickBot="1" x14ac:dyDescent="0.3">
      <c r="A1" s="1212" t="s">
        <v>16</v>
      </c>
      <c r="B1" s="1212"/>
      <c r="C1" s="1212"/>
      <c r="D1" s="1212"/>
      <c r="E1" s="1212"/>
      <c r="F1" s="1212"/>
      <c r="G1" s="1212"/>
      <c r="H1" s="1212"/>
      <c r="I1" s="1212"/>
      <c r="J1" s="1212"/>
      <c r="K1" s="1212"/>
      <c r="L1" s="1212"/>
      <c r="M1" s="1212"/>
      <c r="N1" s="1212"/>
      <c r="O1" s="1212"/>
      <c r="P1" s="1212"/>
      <c r="Q1" s="1212"/>
      <c r="R1" s="1212"/>
      <c r="S1" s="1212"/>
      <c r="T1" s="1212"/>
      <c r="U1" s="1212"/>
      <c r="V1" s="1212"/>
      <c r="W1" s="1212"/>
      <c r="X1" s="1212"/>
      <c r="Y1" s="1212"/>
      <c r="Z1" s="1212"/>
      <c r="AA1" s="1212"/>
      <c r="AB1" s="1212"/>
      <c r="AC1" s="1212"/>
      <c r="AD1" s="1212"/>
      <c r="AE1" s="1212"/>
      <c r="AF1" s="1212"/>
      <c r="AG1" s="1212"/>
    </row>
    <row r="2" spans="1:37" ht="15" customHeight="1" x14ac:dyDescent="0.25">
      <c r="A2" s="1222" t="s">
        <v>17</v>
      </c>
      <c r="B2" s="1231" t="s">
        <v>233</v>
      </c>
      <c r="C2" s="1249" t="s">
        <v>234</v>
      </c>
      <c r="D2" s="1234" t="s">
        <v>18</v>
      </c>
      <c r="E2" s="1235"/>
      <c r="F2" s="1235"/>
      <c r="G2" s="1235"/>
      <c r="H2" s="1235"/>
      <c r="I2" s="1235"/>
      <c r="J2" s="1235"/>
      <c r="K2" s="1235"/>
      <c r="L2" s="1235"/>
      <c r="M2" s="1277" t="s">
        <v>19</v>
      </c>
      <c r="N2" s="1359" t="s">
        <v>27</v>
      </c>
      <c r="O2" s="1362" t="s">
        <v>20</v>
      </c>
      <c r="P2" s="1363"/>
      <c r="Q2" s="1363"/>
      <c r="R2" s="1363"/>
      <c r="S2" s="1364"/>
      <c r="T2" s="1279" t="s">
        <v>21</v>
      </c>
      <c r="U2" s="1234" t="s">
        <v>22</v>
      </c>
      <c r="V2" s="1235"/>
      <c r="W2" s="1235"/>
      <c r="X2" s="1235"/>
      <c r="Y2" s="1235"/>
      <c r="Z2" s="1235"/>
      <c r="AA2" s="1235"/>
      <c r="AB2" s="1256"/>
      <c r="AC2" s="1258" t="s">
        <v>23</v>
      </c>
      <c r="AD2" s="1258"/>
      <c r="AE2" s="1258"/>
      <c r="AF2" s="1258"/>
      <c r="AG2" s="1258"/>
      <c r="AH2" s="1258"/>
      <c r="AI2" s="1258"/>
      <c r="AJ2" s="1259"/>
    </row>
    <row r="3" spans="1:37" ht="21.75" customHeight="1" x14ac:dyDescent="0.25">
      <c r="A3" s="1223"/>
      <c r="B3" s="1232"/>
      <c r="C3" s="1250"/>
      <c r="D3" s="1236"/>
      <c r="E3" s="1237"/>
      <c r="F3" s="1237"/>
      <c r="G3" s="1237"/>
      <c r="H3" s="1237"/>
      <c r="I3" s="1237"/>
      <c r="J3" s="1237"/>
      <c r="K3" s="1237"/>
      <c r="L3" s="1237"/>
      <c r="M3" s="1278"/>
      <c r="N3" s="1360"/>
      <c r="O3" s="1510" t="s">
        <v>24</v>
      </c>
      <c r="P3" s="1510"/>
      <c r="Q3" s="1510"/>
      <c r="R3" s="1510"/>
      <c r="S3" s="1510"/>
      <c r="T3" s="1280"/>
      <c r="U3" s="1236"/>
      <c r="V3" s="1237"/>
      <c r="W3" s="1237"/>
      <c r="X3" s="1237"/>
      <c r="Y3" s="1237"/>
      <c r="Z3" s="1237"/>
      <c r="AA3" s="1237"/>
      <c r="AB3" s="1257"/>
      <c r="AC3" s="1260"/>
      <c r="AD3" s="1260"/>
      <c r="AE3" s="1260"/>
      <c r="AF3" s="1260"/>
      <c r="AG3" s="1260"/>
      <c r="AH3" s="1260"/>
      <c r="AI3" s="1260"/>
      <c r="AJ3" s="1261"/>
    </row>
    <row r="4" spans="1:37" ht="15" customHeight="1" x14ac:dyDescent="0.25">
      <c r="A4" s="1223"/>
      <c r="B4" s="1232"/>
      <c r="C4" s="1250"/>
      <c r="D4" s="1269" t="s">
        <v>25</v>
      </c>
      <c r="E4" s="1263"/>
      <c r="F4" s="1263"/>
      <c r="G4" s="1264"/>
      <c r="H4" s="1219" t="s">
        <v>235</v>
      </c>
      <c r="I4" s="1263"/>
      <c r="J4" s="1263"/>
      <c r="K4" s="1264"/>
      <c r="L4" s="1219" t="s">
        <v>26</v>
      </c>
      <c r="M4" s="1278"/>
      <c r="N4" s="1360"/>
      <c r="O4" s="1508" t="s">
        <v>28</v>
      </c>
      <c r="P4" s="1509" t="s">
        <v>29</v>
      </c>
      <c r="Q4" s="1509"/>
      <c r="R4" s="1509"/>
      <c r="S4" s="1509"/>
      <c r="T4" s="1280"/>
      <c r="U4" s="1281" t="s">
        <v>44</v>
      </c>
      <c r="V4" s="1218"/>
      <c r="W4" s="1216" t="s">
        <v>45</v>
      </c>
      <c r="X4" s="1218"/>
      <c r="Y4" s="1216" t="s">
        <v>46</v>
      </c>
      <c r="Z4" s="1218"/>
      <c r="AA4" s="1216" t="s">
        <v>30</v>
      </c>
      <c r="AB4" s="1230"/>
      <c r="AC4" s="1289" t="s">
        <v>44</v>
      </c>
      <c r="AD4" s="1288"/>
      <c r="AE4" s="1288" t="s">
        <v>45</v>
      </c>
      <c r="AF4" s="1288"/>
      <c r="AG4" s="1288" t="s">
        <v>46</v>
      </c>
      <c r="AH4" s="1288"/>
      <c r="AI4" s="1288" t="s">
        <v>30</v>
      </c>
      <c r="AJ4" s="1297"/>
    </row>
    <row r="5" spans="1:37" ht="15" customHeight="1" x14ac:dyDescent="0.25">
      <c r="A5" s="1223"/>
      <c r="B5" s="1232"/>
      <c r="C5" s="1250"/>
      <c r="D5" s="1270"/>
      <c r="E5" s="1265"/>
      <c r="F5" s="1265"/>
      <c r="G5" s="1266"/>
      <c r="H5" s="1220"/>
      <c r="I5" s="1265"/>
      <c r="J5" s="1265"/>
      <c r="K5" s="1266"/>
      <c r="L5" s="1220"/>
      <c r="M5" s="1278"/>
      <c r="N5" s="1360"/>
      <c r="O5" s="1508"/>
      <c r="P5" s="724" t="s">
        <v>31</v>
      </c>
      <c r="Q5" s="724" t="s">
        <v>236</v>
      </c>
      <c r="R5" s="724" t="s">
        <v>32</v>
      </c>
      <c r="S5" s="724" t="s">
        <v>181</v>
      </c>
      <c r="T5" s="1280"/>
      <c r="U5" s="1225" t="s">
        <v>33</v>
      </c>
      <c r="V5" s="1226"/>
      <c r="W5" s="1226"/>
      <c r="X5" s="1226"/>
      <c r="Y5" s="1226"/>
      <c r="Z5" s="1226"/>
      <c r="AA5" s="1226"/>
      <c r="AB5" s="1227"/>
      <c r="AC5" s="1296" t="s">
        <v>33</v>
      </c>
      <c r="AD5" s="1175"/>
      <c r="AE5" s="1175"/>
      <c r="AF5" s="1175"/>
      <c r="AG5" s="1175"/>
      <c r="AH5" s="1175"/>
      <c r="AI5" s="1175"/>
      <c r="AJ5" s="1184"/>
    </row>
    <row r="6" spans="1:37" x14ac:dyDescent="0.25">
      <c r="A6" s="1223"/>
      <c r="B6" s="1232"/>
      <c r="C6" s="1250"/>
      <c r="D6" s="1270"/>
      <c r="E6" s="1265"/>
      <c r="F6" s="1265"/>
      <c r="G6" s="1266"/>
      <c r="H6" s="1220"/>
      <c r="I6" s="1265"/>
      <c r="J6" s="1265"/>
      <c r="K6" s="1266"/>
      <c r="L6" s="1220"/>
      <c r="M6" s="1278"/>
      <c r="N6" s="1360"/>
      <c r="O6" s="1508"/>
      <c r="P6" s="724"/>
      <c r="Q6" s="724"/>
      <c r="R6" s="724"/>
      <c r="S6" s="724"/>
      <c r="T6" s="1280"/>
      <c r="U6" s="149">
        <v>1</v>
      </c>
      <c r="V6" s="150">
        <v>2</v>
      </c>
      <c r="W6" s="150">
        <v>3</v>
      </c>
      <c r="X6" s="150">
        <v>4</v>
      </c>
      <c r="Y6" s="150">
        <v>5</v>
      </c>
      <c r="Z6" s="150">
        <v>6</v>
      </c>
      <c r="AA6" s="150">
        <v>7</v>
      </c>
      <c r="AB6" s="151">
        <v>8</v>
      </c>
      <c r="AC6" s="569">
        <v>1</v>
      </c>
      <c r="AD6" s="570">
        <v>2</v>
      </c>
      <c r="AE6" s="570">
        <v>3</v>
      </c>
      <c r="AF6" s="570">
        <v>4</v>
      </c>
      <c r="AG6" s="570">
        <v>5</v>
      </c>
      <c r="AH6" s="570">
        <v>6</v>
      </c>
      <c r="AI6" s="570">
        <v>7</v>
      </c>
      <c r="AJ6" s="571">
        <v>8</v>
      </c>
    </row>
    <row r="7" spans="1:37" ht="15" customHeight="1" x14ac:dyDescent="0.25">
      <c r="A7" s="1223"/>
      <c r="B7" s="1232"/>
      <c r="C7" s="1250"/>
      <c r="D7" s="1270"/>
      <c r="E7" s="1265"/>
      <c r="F7" s="1265"/>
      <c r="G7" s="1266"/>
      <c r="H7" s="1220"/>
      <c r="I7" s="1265"/>
      <c r="J7" s="1265"/>
      <c r="K7" s="1266"/>
      <c r="L7" s="1220"/>
      <c r="M7" s="1278"/>
      <c r="N7" s="1360"/>
      <c r="O7" s="1508"/>
      <c r="P7" s="724"/>
      <c r="Q7" s="724"/>
      <c r="R7" s="724"/>
      <c r="S7" s="724"/>
      <c r="T7" s="1280"/>
      <c r="U7" s="1225" t="s">
        <v>34</v>
      </c>
      <c r="V7" s="1226"/>
      <c r="W7" s="1226"/>
      <c r="X7" s="1226"/>
      <c r="Y7" s="1226"/>
      <c r="Z7" s="1226"/>
      <c r="AA7" s="1226"/>
      <c r="AB7" s="1227"/>
      <c r="AC7" s="1296" t="s">
        <v>35</v>
      </c>
      <c r="AD7" s="1175"/>
      <c r="AE7" s="1175"/>
      <c r="AF7" s="1175"/>
      <c r="AG7" s="1175"/>
      <c r="AH7" s="1175"/>
      <c r="AI7" s="1175"/>
      <c r="AJ7" s="1184"/>
    </row>
    <row r="8" spans="1:37" ht="83.25" customHeight="1" x14ac:dyDescent="0.25">
      <c r="A8" s="1224"/>
      <c r="B8" s="1233"/>
      <c r="C8" s="1251"/>
      <c r="D8" s="1271"/>
      <c r="E8" s="1267"/>
      <c r="F8" s="1267"/>
      <c r="G8" s="1268"/>
      <c r="H8" s="1221"/>
      <c r="I8" s="1267"/>
      <c r="J8" s="1267"/>
      <c r="K8" s="1268"/>
      <c r="L8" s="1221"/>
      <c r="M8" s="1278"/>
      <c r="N8" s="1361"/>
      <c r="O8" s="1508"/>
      <c r="P8" s="724"/>
      <c r="Q8" s="724"/>
      <c r="R8" s="724"/>
      <c r="S8" s="724"/>
      <c r="T8" s="1280"/>
      <c r="U8" s="149">
        <v>15</v>
      </c>
      <c r="V8" s="150">
        <v>20</v>
      </c>
      <c r="W8" s="152">
        <v>25</v>
      </c>
      <c r="X8" s="152">
        <v>20</v>
      </c>
      <c r="Y8" s="152">
        <v>15</v>
      </c>
      <c r="Z8" s="152">
        <v>25</v>
      </c>
      <c r="AA8" s="152">
        <v>22</v>
      </c>
      <c r="AB8" s="153">
        <v>18</v>
      </c>
      <c r="AC8" s="572">
        <v>25.7</v>
      </c>
      <c r="AD8" s="573">
        <v>36.200000000000003</v>
      </c>
      <c r="AE8" s="573">
        <v>31</v>
      </c>
      <c r="AF8" s="573">
        <v>34.700000000000003</v>
      </c>
      <c r="AG8" s="573">
        <v>23.1</v>
      </c>
      <c r="AH8" s="573">
        <v>37.1</v>
      </c>
      <c r="AI8" s="573">
        <v>25.3</v>
      </c>
      <c r="AJ8" s="574">
        <v>27</v>
      </c>
    </row>
    <row r="9" spans="1:37" ht="16.5" thickBot="1" x14ac:dyDescent="0.3">
      <c r="A9" s="401">
        <v>1</v>
      </c>
      <c r="B9" s="402">
        <v>2</v>
      </c>
      <c r="C9" s="403">
        <v>3</v>
      </c>
      <c r="D9" s="1514">
        <v>4</v>
      </c>
      <c r="E9" s="1515"/>
      <c r="F9" s="1515"/>
      <c r="G9" s="1516"/>
      <c r="H9" s="1511">
        <v>5</v>
      </c>
      <c r="I9" s="1512"/>
      <c r="J9" s="1512"/>
      <c r="K9" s="1513"/>
      <c r="L9" s="404">
        <v>6</v>
      </c>
      <c r="M9" s="563">
        <v>7</v>
      </c>
      <c r="N9" s="671">
        <v>8</v>
      </c>
      <c r="O9" s="671">
        <v>9</v>
      </c>
      <c r="P9" s="405">
        <v>10</v>
      </c>
      <c r="Q9" s="405">
        <v>11</v>
      </c>
      <c r="R9" s="405">
        <v>12</v>
      </c>
      <c r="S9" s="405">
        <v>13</v>
      </c>
      <c r="T9" s="672">
        <v>14</v>
      </c>
      <c r="U9" s="406">
        <v>15</v>
      </c>
      <c r="V9" s="405">
        <v>16</v>
      </c>
      <c r="W9" s="405">
        <v>17</v>
      </c>
      <c r="X9" s="405">
        <v>18</v>
      </c>
      <c r="Y9" s="405">
        <v>19</v>
      </c>
      <c r="Z9" s="405">
        <v>20</v>
      </c>
      <c r="AA9" s="405">
        <v>21</v>
      </c>
      <c r="AB9" s="407">
        <v>22</v>
      </c>
      <c r="AC9" s="670">
        <v>23</v>
      </c>
      <c r="AD9" s="671">
        <v>24</v>
      </c>
      <c r="AE9" s="671">
        <v>25</v>
      </c>
      <c r="AF9" s="671">
        <v>26</v>
      </c>
      <c r="AG9" s="671">
        <v>27</v>
      </c>
      <c r="AH9" s="671">
        <v>28</v>
      </c>
      <c r="AI9" s="671">
        <v>29</v>
      </c>
      <c r="AJ9" s="672">
        <v>30</v>
      </c>
    </row>
    <row r="10" spans="1:37" ht="13.5" customHeight="1" thickBot="1" x14ac:dyDescent="0.3">
      <c r="A10" s="1243" t="s">
        <v>245</v>
      </c>
      <c r="B10" s="1244"/>
      <c r="C10" s="1244"/>
      <c r="D10" s="1244"/>
      <c r="E10" s="1244"/>
      <c r="F10" s="1244"/>
      <c r="G10" s="1244"/>
      <c r="H10" s="1244"/>
      <c r="I10" s="1244"/>
      <c r="J10" s="1244"/>
      <c r="K10" s="1244"/>
      <c r="L10" s="1244"/>
      <c r="M10" s="1273"/>
      <c r="N10" s="1273"/>
      <c r="O10" s="1273"/>
      <c r="P10" s="1273"/>
      <c r="Q10" s="1273"/>
      <c r="R10" s="1273"/>
      <c r="S10" s="1273"/>
      <c r="T10" s="1273"/>
      <c r="U10" s="1244"/>
      <c r="V10" s="1244"/>
      <c r="W10" s="1244"/>
      <c r="X10" s="1244"/>
      <c r="Y10" s="1244"/>
      <c r="Z10" s="1244"/>
      <c r="AA10" s="1244"/>
      <c r="AB10" s="1244"/>
      <c r="AC10" s="1244"/>
      <c r="AD10" s="1244"/>
      <c r="AE10" s="1244"/>
      <c r="AF10" s="1244"/>
      <c r="AG10" s="1244"/>
      <c r="AH10" s="1244"/>
      <c r="AI10" s="1244"/>
      <c r="AJ10" s="1245"/>
    </row>
    <row r="11" spans="1:37" ht="13.5" customHeight="1" thickBot="1" x14ac:dyDescent="0.3">
      <c r="A11" s="1243" t="s">
        <v>244</v>
      </c>
      <c r="B11" s="1244"/>
      <c r="C11" s="1244"/>
      <c r="D11" s="1244"/>
      <c r="E11" s="1244"/>
      <c r="F11" s="1244"/>
      <c r="G11" s="1244"/>
      <c r="H11" s="1244"/>
      <c r="I11" s="1244"/>
      <c r="J11" s="1244"/>
      <c r="K11" s="1244"/>
      <c r="L11" s="1244"/>
      <c r="M11" s="1244"/>
      <c r="N11" s="1244"/>
      <c r="O11" s="1244"/>
      <c r="P11" s="1244"/>
      <c r="Q11" s="1244"/>
      <c r="R11" s="1244"/>
      <c r="S11" s="1244"/>
      <c r="T11" s="1244"/>
      <c r="U11" s="1244"/>
      <c r="V11" s="1244"/>
      <c r="W11" s="1244"/>
      <c r="X11" s="1244"/>
      <c r="Y11" s="1244"/>
      <c r="Z11" s="1244"/>
      <c r="AA11" s="1244"/>
      <c r="AB11" s="1244"/>
      <c r="AC11" s="1244"/>
      <c r="AD11" s="1244"/>
      <c r="AE11" s="1244"/>
      <c r="AF11" s="1244"/>
      <c r="AG11" s="1244"/>
      <c r="AH11" s="1244"/>
      <c r="AI11" s="1244"/>
      <c r="AJ11" s="1245"/>
    </row>
    <row r="12" spans="1:37" s="94" customFormat="1" ht="13.5" customHeight="1" x14ac:dyDescent="0.2">
      <c r="A12" s="1096">
        <v>1</v>
      </c>
      <c r="B12" s="1094" t="s">
        <v>255</v>
      </c>
      <c r="C12" s="1024" t="s">
        <v>254</v>
      </c>
      <c r="D12" s="946"/>
      <c r="E12" s="947"/>
      <c r="F12" s="947"/>
      <c r="G12" s="948"/>
      <c r="H12" s="949">
        <v>2</v>
      </c>
      <c r="I12" s="947"/>
      <c r="J12" s="947"/>
      <c r="K12" s="948"/>
      <c r="L12" s="950"/>
      <c r="M12" s="1138">
        <f>N12/30</f>
        <v>3</v>
      </c>
      <c r="N12" s="1196">
        <f>O12+T12</f>
        <v>90</v>
      </c>
      <c r="O12" s="1196">
        <f>P12+Q12+R12+S12</f>
        <v>60</v>
      </c>
      <c r="P12" s="1136">
        <v>14</v>
      </c>
      <c r="Q12" s="1136"/>
      <c r="R12" s="1136">
        <v>44</v>
      </c>
      <c r="S12" s="1136">
        <v>2</v>
      </c>
      <c r="T12" s="1274">
        <f>SUM(U13:AB13)</f>
        <v>30</v>
      </c>
      <c r="U12" s="174">
        <v>30</v>
      </c>
      <c r="V12" s="175">
        <v>30</v>
      </c>
      <c r="W12" s="159"/>
      <c r="X12" s="159"/>
      <c r="Y12" s="160"/>
      <c r="Z12" s="159"/>
      <c r="AA12" s="159"/>
      <c r="AB12" s="161"/>
      <c r="AC12" s="1285">
        <f t="shared" ref="AC12:AJ12" si="0">(U12+U13)/30</f>
        <v>1.5</v>
      </c>
      <c r="AD12" s="1084">
        <f t="shared" si="0"/>
        <v>1.5</v>
      </c>
      <c r="AE12" s="1084">
        <f t="shared" si="0"/>
        <v>0</v>
      </c>
      <c r="AF12" s="1084">
        <f t="shared" si="0"/>
        <v>0</v>
      </c>
      <c r="AG12" s="1084">
        <f t="shared" si="0"/>
        <v>0</v>
      </c>
      <c r="AH12" s="1084">
        <f t="shared" si="0"/>
        <v>0</v>
      </c>
      <c r="AI12" s="1084">
        <f t="shared" si="0"/>
        <v>0</v>
      </c>
      <c r="AJ12" s="1085">
        <f t="shared" si="0"/>
        <v>0</v>
      </c>
      <c r="AK12" s="94" t="b">
        <f>P12+Q12+R12+S12=SUM(U12:AB12)</f>
        <v>1</v>
      </c>
    </row>
    <row r="13" spans="1:37" s="94" customFormat="1" ht="12.75" customHeight="1" x14ac:dyDescent="0.2">
      <c r="A13" s="1096"/>
      <c r="B13" s="1094"/>
      <c r="C13" s="1024"/>
      <c r="D13" s="802"/>
      <c r="E13" s="929"/>
      <c r="F13" s="929"/>
      <c r="G13" s="814"/>
      <c r="H13" s="778"/>
      <c r="I13" s="929"/>
      <c r="J13" s="929"/>
      <c r="K13" s="814"/>
      <c r="L13" s="931"/>
      <c r="M13" s="1139"/>
      <c r="N13" s="1139"/>
      <c r="O13" s="1139"/>
      <c r="P13" s="1137"/>
      <c r="Q13" s="1137"/>
      <c r="R13" s="1137"/>
      <c r="S13" s="1137"/>
      <c r="T13" s="1228"/>
      <c r="U13" s="163">
        <v>15</v>
      </c>
      <c r="V13" s="164">
        <v>15</v>
      </c>
      <c r="W13" s="164"/>
      <c r="X13" s="164"/>
      <c r="Y13" s="164"/>
      <c r="Z13" s="164"/>
      <c r="AA13" s="164"/>
      <c r="AB13" s="165"/>
      <c r="AC13" s="1246"/>
      <c r="AD13" s="1038"/>
      <c r="AE13" s="1038"/>
      <c r="AF13" s="1038"/>
      <c r="AG13" s="1038"/>
      <c r="AH13" s="1038"/>
      <c r="AI13" s="1038"/>
      <c r="AJ13" s="1037"/>
    </row>
    <row r="14" spans="1:37" s="94" customFormat="1" ht="13.5" customHeight="1" x14ac:dyDescent="0.2">
      <c r="A14" s="1097"/>
      <c r="B14" s="1095"/>
      <c r="C14" s="1025"/>
      <c r="D14" s="803"/>
      <c r="E14" s="812"/>
      <c r="F14" s="812"/>
      <c r="G14" s="815"/>
      <c r="H14" s="804"/>
      <c r="I14" s="812"/>
      <c r="J14" s="812"/>
      <c r="K14" s="815"/>
      <c r="L14" s="932"/>
      <c r="M14" s="1140"/>
      <c r="N14" s="1139"/>
      <c r="O14" s="1139"/>
      <c r="P14" s="1137"/>
      <c r="Q14" s="1137"/>
      <c r="R14" s="1137"/>
      <c r="S14" s="1137"/>
      <c r="T14" s="1228"/>
      <c r="U14" s="163"/>
      <c r="V14" s="166" t="s">
        <v>308</v>
      </c>
      <c r="W14" s="166"/>
      <c r="X14" s="167"/>
      <c r="Y14" s="164"/>
      <c r="Z14" s="164"/>
      <c r="AA14" s="168"/>
      <c r="AB14" s="165"/>
      <c r="AC14" s="1246"/>
      <c r="AD14" s="1038"/>
      <c r="AE14" s="1038"/>
      <c r="AF14" s="1038"/>
      <c r="AG14" s="1038"/>
      <c r="AH14" s="1038"/>
      <c r="AI14" s="1038"/>
      <c r="AJ14" s="1037"/>
    </row>
    <row r="15" spans="1:37" s="94" customFormat="1" ht="14.25" customHeight="1" x14ac:dyDescent="0.2">
      <c r="A15" s="1170">
        <f>1+A12</f>
        <v>2</v>
      </c>
      <c r="B15" s="1133" t="s">
        <v>256</v>
      </c>
      <c r="C15" s="1093" t="s">
        <v>36</v>
      </c>
      <c r="D15" s="801"/>
      <c r="E15" s="810"/>
      <c r="F15" s="810"/>
      <c r="G15" s="813"/>
      <c r="H15" s="777">
        <v>2</v>
      </c>
      <c r="I15" s="810"/>
      <c r="J15" s="810"/>
      <c r="K15" s="813"/>
      <c r="L15" s="930"/>
      <c r="M15" s="1138">
        <f t="shared" ref="M15" si="1">N15/30</f>
        <v>3</v>
      </c>
      <c r="N15" s="1138">
        <f>O15+T15</f>
        <v>90</v>
      </c>
      <c r="O15" s="1175">
        <f t="shared" ref="O15" si="2">P15+Q15+R15+S15</f>
        <v>60</v>
      </c>
      <c r="P15" s="1136">
        <v>26</v>
      </c>
      <c r="Q15" s="1136">
        <v>32</v>
      </c>
      <c r="R15" s="1136"/>
      <c r="S15" s="1136">
        <v>2</v>
      </c>
      <c r="T15" s="1287">
        <f>SUM(U16:AB16)</f>
        <v>30</v>
      </c>
      <c r="U15" s="163">
        <v>30</v>
      </c>
      <c r="V15" s="164">
        <v>30</v>
      </c>
      <c r="W15" s="169"/>
      <c r="X15" s="170"/>
      <c r="Y15" s="170"/>
      <c r="Z15" s="170"/>
      <c r="AA15" s="171"/>
      <c r="AB15" s="172"/>
      <c r="AC15" s="1246">
        <f t="shared" ref="AC15:AJ15" si="3">(U15+U16)/30</f>
        <v>1.5</v>
      </c>
      <c r="AD15" s="1038">
        <f t="shared" si="3"/>
        <v>1.5</v>
      </c>
      <c r="AE15" s="1038">
        <f t="shared" si="3"/>
        <v>0</v>
      </c>
      <c r="AF15" s="1038">
        <f t="shared" si="3"/>
        <v>0</v>
      </c>
      <c r="AG15" s="1038">
        <f t="shared" si="3"/>
        <v>0</v>
      </c>
      <c r="AH15" s="1038">
        <f t="shared" si="3"/>
        <v>0</v>
      </c>
      <c r="AI15" s="1038">
        <f t="shared" si="3"/>
        <v>0</v>
      </c>
      <c r="AJ15" s="1037">
        <f t="shared" si="3"/>
        <v>0</v>
      </c>
      <c r="AK15" s="94" t="b">
        <f>P15+Q15+R15+S15=SUM(U15:AB15)</f>
        <v>1</v>
      </c>
    </row>
    <row r="16" spans="1:37" s="94" customFormat="1" ht="12.75" customHeight="1" x14ac:dyDescent="0.2">
      <c r="A16" s="1096"/>
      <c r="B16" s="1094"/>
      <c r="C16" s="1024"/>
      <c r="D16" s="802"/>
      <c r="E16" s="929"/>
      <c r="F16" s="929"/>
      <c r="G16" s="814"/>
      <c r="H16" s="778"/>
      <c r="I16" s="929"/>
      <c r="J16" s="929"/>
      <c r="K16" s="814"/>
      <c r="L16" s="931"/>
      <c r="M16" s="1139"/>
      <c r="N16" s="1139"/>
      <c r="O16" s="1175"/>
      <c r="P16" s="1137"/>
      <c r="Q16" s="1137"/>
      <c r="R16" s="1137"/>
      <c r="S16" s="1137"/>
      <c r="T16" s="1228"/>
      <c r="U16" s="163">
        <v>15</v>
      </c>
      <c r="V16" s="164">
        <v>15</v>
      </c>
      <c r="W16" s="169"/>
      <c r="X16" s="164"/>
      <c r="Y16" s="164"/>
      <c r="Z16" s="164"/>
      <c r="AA16" s="168"/>
      <c r="AB16" s="165"/>
      <c r="AC16" s="1246"/>
      <c r="AD16" s="1038"/>
      <c r="AE16" s="1038"/>
      <c r="AF16" s="1038"/>
      <c r="AG16" s="1038"/>
      <c r="AH16" s="1038"/>
      <c r="AI16" s="1038"/>
      <c r="AJ16" s="1037"/>
    </row>
    <row r="17" spans="1:44" s="94" customFormat="1" ht="12.75" customHeight="1" x14ac:dyDescent="0.2">
      <c r="A17" s="1097"/>
      <c r="B17" s="1095"/>
      <c r="C17" s="1025"/>
      <c r="D17" s="803"/>
      <c r="E17" s="812"/>
      <c r="F17" s="812"/>
      <c r="G17" s="815"/>
      <c r="H17" s="804"/>
      <c r="I17" s="812"/>
      <c r="J17" s="812"/>
      <c r="K17" s="815"/>
      <c r="L17" s="932"/>
      <c r="M17" s="1140"/>
      <c r="N17" s="1140"/>
      <c r="O17" s="1175"/>
      <c r="P17" s="1017"/>
      <c r="Q17" s="1017"/>
      <c r="R17" s="1017"/>
      <c r="S17" s="1017"/>
      <c r="T17" s="1229"/>
      <c r="U17" s="168"/>
      <c r="V17" s="166" t="s">
        <v>308</v>
      </c>
      <c r="W17" s="167"/>
      <c r="X17" s="164"/>
      <c r="Y17" s="164"/>
      <c r="Z17" s="164"/>
      <c r="AA17" s="168"/>
      <c r="AB17" s="165"/>
      <c r="AC17" s="1246"/>
      <c r="AD17" s="1038"/>
      <c r="AE17" s="1038"/>
      <c r="AF17" s="1038"/>
      <c r="AG17" s="1038"/>
      <c r="AH17" s="1038"/>
      <c r="AI17" s="1038"/>
      <c r="AJ17" s="1037"/>
    </row>
    <row r="18" spans="1:44" s="94" customFormat="1" ht="13.5" customHeight="1" x14ac:dyDescent="0.2">
      <c r="A18" s="1096">
        <f>1+A15</f>
        <v>3</v>
      </c>
      <c r="B18" s="999" t="s">
        <v>257</v>
      </c>
      <c r="C18" s="1024" t="s">
        <v>253</v>
      </c>
      <c r="D18" s="802">
        <v>4</v>
      </c>
      <c r="E18" s="929"/>
      <c r="F18" s="929"/>
      <c r="G18" s="814"/>
      <c r="H18" s="778">
        <v>2</v>
      </c>
      <c r="I18" s="929"/>
      <c r="J18" s="929"/>
      <c r="K18" s="814"/>
      <c r="L18" s="931"/>
      <c r="M18" s="1139">
        <f>N18/30</f>
        <v>14</v>
      </c>
      <c r="N18" s="1139">
        <f>O18+T18</f>
        <v>420</v>
      </c>
      <c r="O18" s="1139">
        <f t="shared" ref="O18" si="4">P18+Q18+R18+S18</f>
        <v>280</v>
      </c>
      <c r="P18" s="1137">
        <v>102</v>
      </c>
      <c r="Q18" s="1137">
        <v>10</v>
      </c>
      <c r="R18" s="1137">
        <v>156</v>
      </c>
      <c r="S18" s="1137">
        <v>12</v>
      </c>
      <c r="T18" s="1080">
        <f>SUM(U19:AB19)</f>
        <v>140</v>
      </c>
      <c r="U18" s="174">
        <v>74</v>
      </c>
      <c r="V18" s="175">
        <v>74</v>
      </c>
      <c r="W18" s="175">
        <v>72</v>
      </c>
      <c r="X18" s="176">
        <v>60</v>
      </c>
      <c r="Y18" s="175"/>
      <c r="Z18" s="175"/>
      <c r="AA18" s="175"/>
      <c r="AB18" s="175"/>
      <c r="AC18" s="1238">
        <f t="shared" ref="AC18:AJ18" si="5">(U18+U19)/30</f>
        <v>3.6666666666666665</v>
      </c>
      <c r="AD18" s="1065">
        <f t="shared" si="5"/>
        <v>3.6</v>
      </c>
      <c r="AE18" s="1065">
        <f t="shared" si="5"/>
        <v>3.6333333333333333</v>
      </c>
      <c r="AF18" s="1065">
        <f t="shared" si="5"/>
        <v>3.1</v>
      </c>
      <c r="AG18" s="1065">
        <f t="shared" si="5"/>
        <v>0</v>
      </c>
      <c r="AH18" s="1065">
        <f t="shared" si="5"/>
        <v>0</v>
      </c>
      <c r="AI18" s="1065">
        <f t="shared" si="5"/>
        <v>0</v>
      </c>
      <c r="AJ18" s="1286">
        <f t="shared" si="5"/>
        <v>0</v>
      </c>
      <c r="AK18" s="94" t="b">
        <f>P18+Q18+R18+S18=SUM(U18:AB18)</f>
        <v>1</v>
      </c>
    </row>
    <row r="19" spans="1:44" s="94" customFormat="1" ht="13.5" customHeight="1" x14ac:dyDescent="0.2">
      <c r="A19" s="1096"/>
      <c r="B19" s="999"/>
      <c r="C19" s="1024"/>
      <c r="D19" s="802"/>
      <c r="E19" s="929"/>
      <c r="F19" s="929"/>
      <c r="G19" s="814"/>
      <c r="H19" s="778"/>
      <c r="I19" s="929"/>
      <c r="J19" s="929"/>
      <c r="K19" s="814"/>
      <c r="L19" s="931"/>
      <c r="M19" s="1139"/>
      <c r="N19" s="1139"/>
      <c r="O19" s="1139"/>
      <c r="P19" s="1137"/>
      <c r="Q19" s="1137"/>
      <c r="R19" s="1137"/>
      <c r="S19" s="1137"/>
      <c r="T19" s="1080"/>
      <c r="U19" s="163">
        <v>36</v>
      </c>
      <c r="V19" s="164">
        <v>34</v>
      </c>
      <c r="W19" s="164">
        <v>37</v>
      </c>
      <c r="X19" s="168">
        <v>33</v>
      </c>
      <c r="Y19" s="164"/>
      <c r="Z19" s="164"/>
      <c r="AA19" s="164"/>
      <c r="AB19" s="164"/>
      <c r="AC19" s="1045"/>
      <c r="AD19" s="1038"/>
      <c r="AE19" s="1038"/>
      <c r="AF19" s="1038"/>
      <c r="AG19" s="1038"/>
      <c r="AH19" s="1038"/>
      <c r="AI19" s="1038"/>
      <c r="AJ19" s="1037"/>
    </row>
    <row r="20" spans="1:44" s="94" customFormat="1" ht="13.5" customHeight="1" x14ac:dyDescent="0.2">
      <c r="A20" s="1097"/>
      <c r="B20" s="1000"/>
      <c r="C20" s="1025"/>
      <c r="D20" s="803"/>
      <c r="E20" s="812"/>
      <c r="F20" s="812"/>
      <c r="G20" s="815"/>
      <c r="H20" s="804"/>
      <c r="I20" s="812"/>
      <c r="J20" s="812"/>
      <c r="K20" s="815"/>
      <c r="L20" s="932"/>
      <c r="M20" s="1140"/>
      <c r="N20" s="1140"/>
      <c r="O20" s="1140"/>
      <c r="P20" s="1137"/>
      <c r="Q20" s="1137"/>
      <c r="R20" s="1137"/>
      <c r="S20" s="1137"/>
      <c r="T20" s="1081"/>
      <c r="U20" s="178"/>
      <c r="V20" s="166" t="s">
        <v>308</v>
      </c>
      <c r="W20" s="166"/>
      <c r="X20" s="179" t="s">
        <v>107</v>
      </c>
      <c r="Y20" s="166"/>
      <c r="Z20" s="166"/>
      <c r="AA20" s="166"/>
      <c r="AB20" s="167"/>
      <c r="AC20" s="1045"/>
      <c r="AD20" s="1038"/>
      <c r="AE20" s="1038"/>
      <c r="AF20" s="1038"/>
      <c r="AG20" s="1038"/>
      <c r="AH20" s="1038"/>
      <c r="AI20" s="1038"/>
      <c r="AJ20" s="1037"/>
    </row>
    <row r="21" spans="1:44" s="94" customFormat="1" ht="14.25" customHeight="1" x14ac:dyDescent="0.2">
      <c r="A21" s="1170">
        <f>1+A18</f>
        <v>4</v>
      </c>
      <c r="B21" s="1255" t="s">
        <v>258</v>
      </c>
      <c r="C21" s="1093" t="s">
        <v>72</v>
      </c>
      <c r="D21" s="801">
        <v>3</v>
      </c>
      <c r="E21" s="810"/>
      <c r="F21" s="810"/>
      <c r="G21" s="813"/>
      <c r="H21" s="777"/>
      <c r="I21" s="810"/>
      <c r="J21" s="810"/>
      <c r="K21" s="813"/>
      <c r="L21" s="930"/>
      <c r="M21" s="1138">
        <f t="shared" ref="M21" si="6">N21/30</f>
        <v>9</v>
      </c>
      <c r="N21" s="1139">
        <f>O21+T21</f>
        <v>270</v>
      </c>
      <c r="O21" s="1138">
        <f t="shared" ref="O21" si="7">P21+Q21+R21+S21</f>
        <v>180</v>
      </c>
      <c r="P21" s="1136">
        <v>60</v>
      </c>
      <c r="Q21" s="1136">
        <v>32</v>
      </c>
      <c r="R21" s="1136">
        <v>84</v>
      </c>
      <c r="S21" s="982">
        <v>4</v>
      </c>
      <c r="T21" s="1080">
        <f>SUM(U22:AB22)</f>
        <v>90</v>
      </c>
      <c r="U21" s="163">
        <v>54</v>
      </c>
      <c r="V21" s="164">
        <v>66</v>
      </c>
      <c r="W21" s="169">
        <v>60</v>
      </c>
      <c r="X21" s="171"/>
      <c r="Y21" s="164"/>
      <c r="Z21" s="164"/>
      <c r="AA21" s="169"/>
      <c r="AB21" s="172"/>
      <c r="AC21" s="1045">
        <f t="shared" ref="AC21:AJ21" si="8">(U21+U22)/30</f>
        <v>2.6</v>
      </c>
      <c r="AD21" s="1038">
        <f t="shared" si="8"/>
        <v>3.2666666666666666</v>
      </c>
      <c r="AE21" s="1038">
        <f t="shared" si="8"/>
        <v>3.1333333333333333</v>
      </c>
      <c r="AF21" s="1038">
        <f t="shared" si="8"/>
        <v>0</v>
      </c>
      <c r="AG21" s="1038">
        <f t="shared" si="8"/>
        <v>0</v>
      </c>
      <c r="AH21" s="1038">
        <f t="shared" si="8"/>
        <v>0</v>
      </c>
      <c r="AI21" s="1038">
        <f t="shared" si="8"/>
        <v>0</v>
      </c>
      <c r="AJ21" s="1037">
        <f t="shared" si="8"/>
        <v>0</v>
      </c>
      <c r="AK21" s="94" t="b">
        <f>P21+Q21+R21+S21=SUM(U21:AB21)</f>
        <v>1</v>
      </c>
    </row>
    <row r="22" spans="1:44" s="94" customFormat="1" ht="13.5" customHeight="1" x14ac:dyDescent="0.2">
      <c r="A22" s="1096"/>
      <c r="B22" s="999"/>
      <c r="C22" s="1024"/>
      <c r="D22" s="802"/>
      <c r="E22" s="929"/>
      <c r="F22" s="929"/>
      <c r="G22" s="814"/>
      <c r="H22" s="778"/>
      <c r="I22" s="929"/>
      <c r="J22" s="929"/>
      <c r="K22" s="814"/>
      <c r="L22" s="931"/>
      <c r="M22" s="1139"/>
      <c r="N22" s="1139"/>
      <c r="O22" s="1139"/>
      <c r="P22" s="1137"/>
      <c r="Q22" s="1137"/>
      <c r="R22" s="1137"/>
      <c r="S22" s="982"/>
      <c r="T22" s="1080"/>
      <c r="U22" s="163">
        <v>24</v>
      </c>
      <c r="V22" s="164">
        <v>32</v>
      </c>
      <c r="W22" s="169">
        <v>34</v>
      </c>
      <c r="X22" s="168"/>
      <c r="Y22" s="164"/>
      <c r="Z22" s="164"/>
      <c r="AA22" s="169"/>
      <c r="AB22" s="165"/>
      <c r="AC22" s="1045"/>
      <c r="AD22" s="1038"/>
      <c r="AE22" s="1038"/>
      <c r="AF22" s="1038"/>
      <c r="AG22" s="1038"/>
      <c r="AH22" s="1038"/>
      <c r="AI22" s="1038"/>
      <c r="AJ22" s="1037"/>
    </row>
    <row r="23" spans="1:44" s="94" customFormat="1" ht="14.25" customHeight="1" thickBot="1" x14ac:dyDescent="0.25">
      <c r="A23" s="1097"/>
      <c r="B23" s="1000"/>
      <c r="C23" s="1025"/>
      <c r="D23" s="803"/>
      <c r="E23" s="812"/>
      <c r="F23" s="812"/>
      <c r="G23" s="815"/>
      <c r="H23" s="804"/>
      <c r="I23" s="812"/>
      <c r="J23" s="812"/>
      <c r="K23" s="815"/>
      <c r="L23" s="932"/>
      <c r="M23" s="1140"/>
      <c r="N23" s="1140"/>
      <c r="O23" s="1140"/>
      <c r="P23" s="1017"/>
      <c r="Q23" s="1017"/>
      <c r="R23" s="1017"/>
      <c r="S23" s="982"/>
      <c r="T23" s="1081"/>
      <c r="U23" s="257"/>
      <c r="V23" s="258"/>
      <c r="W23" s="259" t="s">
        <v>107</v>
      </c>
      <c r="X23" s="408"/>
      <c r="Y23" s="182"/>
      <c r="Z23" s="258"/>
      <c r="AA23" s="259"/>
      <c r="AB23" s="409"/>
      <c r="AC23" s="1061"/>
      <c r="AD23" s="1039"/>
      <c r="AE23" s="1039"/>
      <c r="AF23" s="1039"/>
      <c r="AG23" s="1039"/>
      <c r="AH23" s="1039"/>
      <c r="AI23" s="1039"/>
      <c r="AJ23" s="1086"/>
    </row>
    <row r="24" spans="1:44" s="101" customFormat="1" ht="12" customHeight="1" x14ac:dyDescent="0.2">
      <c r="A24" s="1121" t="s">
        <v>290</v>
      </c>
      <c r="B24" s="1122"/>
      <c r="C24" s="1123"/>
      <c r="D24" s="1188"/>
      <c r="E24" s="1189"/>
      <c r="F24" s="1189"/>
      <c r="G24" s="1190"/>
      <c r="H24" s="1200"/>
      <c r="I24" s="1189"/>
      <c r="J24" s="1189"/>
      <c r="K24" s="1190"/>
      <c r="L24" s="1291"/>
      <c r="M24" s="1202">
        <f>SUM(M12:M23)</f>
        <v>29</v>
      </c>
      <c r="N24" s="1196">
        <f t="shared" ref="N24:T24" si="9">SUM(N12:N23)</f>
        <v>870</v>
      </c>
      <c r="O24" s="1196">
        <f t="shared" si="9"/>
        <v>580</v>
      </c>
      <c r="P24" s="1196">
        <f t="shared" si="9"/>
        <v>202</v>
      </c>
      <c r="Q24" s="1196">
        <f t="shared" si="9"/>
        <v>74</v>
      </c>
      <c r="R24" s="1196">
        <f t="shared" si="9"/>
        <v>284</v>
      </c>
      <c r="S24" s="1196">
        <f t="shared" si="9"/>
        <v>20</v>
      </c>
      <c r="T24" s="1291">
        <f t="shared" si="9"/>
        <v>290</v>
      </c>
      <c r="U24" s="558">
        <f>SUM(U12,U15,U18,U21)</f>
        <v>188</v>
      </c>
      <c r="V24" s="559">
        <f t="shared" ref="V24:AB24" si="10">SUM(V12,V15,V18,V21)</f>
        <v>200</v>
      </c>
      <c r="W24" s="559">
        <f t="shared" si="10"/>
        <v>132</v>
      </c>
      <c r="X24" s="559">
        <f t="shared" si="10"/>
        <v>60</v>
      </c>
      <c r="Y24" s="559">
        <f t="shared" si="10"/>
        <v>0</v>
      </c>
      <c r="Z24" s="559">
        <f t="shared" si="10"/>
        <v>0</v>
      </c>
      <c r="AA24" s="559">
        <f t="shared" si="10"/>
        <v>0</v>
      </c>
      <c r="AB24" s="560">
        <f t="shared" si="10"/>
        <v>0</v>
      </c>
      <c r="AC24" s="1078">
        <f>SUM(AC12:AC23)</f>
        <v>9.2666666666666657</v>
      </c>
      <c r="AD24" s="1072">
        <f t="shared" ref="AD24:AJ24" si="11">SUM(AD12:AD23)</f>
        <v>9.8666666666666671</v>
      </c>
      <c r="AE24" s="1072">
        <f t="shared" si="11"/>
        <v>6.7666666666666666</v>
      </c>
      <c r="AF24" s="1072">
        <f t="shared" si="11"/>
        <v>3.1</v>
      </c>
      <c r="AG24" s="1072">
        <f t="shared" si="11"/>
        <v>0</v>
      </c>
      <c r="AH24" s="1072">
        <f t="shared" si="11"/>
        <v>0</v>
      </c>
      <c r="AI24" s="1072">
        <f t="shared" si="11"/>
        <v>0</v>
      </c>
      <c r="AJ24" s="1072">
        <f t="shared" si="11"/>
        <v>0</v>
      </c>
      <c r="AK24" s="101" t="b">
        <f>P24+Q24+R24+S24=SUM(U24:AB24)</f>
        <v>1</v>
      </c>
      <c r="AL24" s="690" t="b">
        <f t="shared" ref="AL24:AR24" si="12">(V24+V25)/30=AD24</f>
        <v>1</v>
      </c>
      <c r="AM24" s="690" t="b">
        <f t="shared" si="12"/>
        <v>1</v>
      </c>
      <c r="AN24" s="690" t="b">
        <f t="shared" si="12"/>
        <v>1</v>
      </c>
      <c r="AO24" s="690" t="b">
        <f t="shared" si="12"/>
        <v>1</v>
      </c>
      <c r="AP24" s="690" t="b">
        <f t="shared" si="12"/>
        <v>1</v>
      </c>
      <c r="AQ24" s="690" t="b">
        <f t="shared" si="12"/>
        <v>1</v>
      </c>
      <c r="AR24" s="690" t="b">
        <f t="shared" si="12"/>
        <v>1</v>
      </c>
    </row>
    <row r="25" spans="1:44" s="101" customFormat="1" ht="12.75" customHeight="1" thickBot="1" x14ac:dyDescent="0.25">
      <c r="A25" s="1124"/>
      <c r="B25" s="1125"/>
      <c r="C25" s="1126"/>
      <c r="D25" s="1191"/>
      <c r="E25" s="1192"/>
      <c r="F25" s="1192"/>
      <c r="G25" s="1193"/>
      <c r="H25" s="1201"/>
      <c r="I25" s="1192"/>
      <c r="J25" s="1192"/>
      <c r="K25" s="1193"/>
      <c r="L25" s="1292"/>
      <c r="M25" s="1203"/>
      <c r="N25" s="1210"/>
      <c r="O25" s="1210"/>
      <c r="P25" s="1210"/>
      <c r="Q25" s="1210"/>
      <c r="R25" s="1210"/>
      <c r="S25" s="1210"/>
      <c r="T25" s="1292"/>
      <c r="U25" s="563">
        <f>SUM(U13,U16,U19,U22)</f>
        <v>90</v>
      </c>
      <c r="V25" s="564">
        <f t="shared" ref="V25:AB25" si="13">SUM(V13,V16,V19,V22)</f>
        <v>96</v>
      </c>
      <c r="W25" s="564">
        <f t="shared" si="13"/>
        <v>71</v>
      </c>
      <c r="X25" s="564">
        <f t="shared" si="13"/>
        <v>33</v>
      </c>
      <c r="Y25" s="564">
        <f t="shared" si="13"/>
        <v>0</v>
      </c>
      <c r="Z25" s="564">
        <f t="shared" si="13"/>
        <v>0</v>
      </c>
      <c r="AA25" s="564">
        <f t="shared" si="13"/>
        <v>0</v>
      </c>
      <c r="AB25" s="565">
        <f t="shared" si="13"/>
        <v>0</v>
      </c>
      <c r="AC25" s="1079"/>
      <c r="AD25" s="1073"/>
      <c r="AE25" s="1073"/>
      <c r="AF25" s="1073"/>
      <c r="AG25" s="1073"/>
      <c r="AH25" s="1073"/>
      <c r="AI25" s="1073"/>
      <c r="AJ25" s="1073"/>
    </row>
    <row r="26" spans="1:44" s="109" customFormat="1" ht="16.5" customHeight="1" thickBot="1" x14ac:dyDescent="0.3">
      <c r="A26" s="1088" t="s">
        <v>246</v>
      </c>
      <c r="B26" s="1089"/>
      <c r="C26" s="1089"/>
      <c r="D26" s="1089"/>
      <c r="E26" s="1089"/>
      <c r="F26" s="1089"/>
      <c r="G26" s="1089"/>
      <c r="H26" s="1089"/>
      <c r="I26" s="1089"/>
      <c r="J26" s="1089"/>
      <c r="K26" s="1089"/>
      <c r="L26" s="1089"/>
      <c r="M26" s="1089"/>
      <c r="N26" s="1089"/>
      <c r="O26" s="1089"/>
      <c r="P26" s="1089"/>
      <c r="Q26" s="1089"/>
      <c r="R26" s="1089"/>
      <c r="S26" s="1089"/>
      <c r="T26" s="1089"/>
      <c r="U26" s="1089"/>
      <c r="V26" s="1089"/>
      <c r="W26" s="1089"/>
      <c r="X26" s="1089"/>
      <c r="Y26" s="1089"/>
      <c r="Z26" s="1089"/>
      <c r="AA26" s="1089"/>
      <c r="AB26" s="1089"/>
      <c r="AC26" s="1089"/>
      <c r="AD26" s="1089"/>
      <c r="AE26" s="1089"/>
      <c r="AF26" s="1089"/>
      <c r="AG26" s="1089"/>
      <c r="AH26" s="1089"/>
      <c r="AI26" s="1089"/>
      <c r="AJ26" s="1090"/>
    </row>
    <row r="27" spans="1:44" s="94" customFormat="1" ht="14.25" customHeight="1" x14ac:dyDescent="0.2">
      <c r="A27" s="1096">
        <f>1+A21</f>
        <v>5</v>
      </c>
      <c r="B27" s="1094" t="s">
        <v>259</v>
      </c>
      <c r="C27" s="1024" t="s">
        <v>76</v>
      </c>
      <c r="D27" s="946">
        <v>4</v>
      </c>
      <c r="E27" s="947"/>
      <c r="F27" s="947"/>
      <c r="G27" s="948"/>
      <c r="H27" s="949"/>
      <c r="I27" s="947"/>
      <c r="J27" s="947"/>
      <c r="K27" s="948"/>
      <c r="L27" s="950">
        <v>4</v>
      </c>
      <c r="M27" s="1194">
        <f t="shared" ref="M27" si="14">N27/30</f>
        <v>8</v>
      </c>
      <c r="N27" s="1329">
        <f>O27+T27</f>
        <v>240</v>
      </c>
      <c r="O27" s="1196">
        <f t="shared" ref="O27" si="15">P27+Q27+R27+S27</f>
        <v>160</v>
      </c>
      <c r="P27" s="1185">
        <v>100</v>
      </c>
      <c r="Q27" s="1185">
        <v>20</v>
      </c>
      <c r="R27" s="1185">
        <v>38</v>
      </c>
      <c r="S27" s="1290">
        <v>2</v>
      </c>
      <c r="T27" s="1205">
        <f>SUM(U28:AB28)</f>
        <v>80</v>
      </c>
      <c r="U27" s="188"/>
      <c r="V27" s="175"/>
      <c r="W27" s="189">
        <v>60</v>
      </c>
      <c r="X27" s="175">
        <v>100</v>
      </c>
      <c r="Y27" s="175"/>
      <c r="Z27" s="175"/>
      <c r="AA27" s="159"/>
      <c r="AB27" s="190"/>
      <c r="AC27" s="1087">
        <f t="shared" ref="AC27:AJ27" si="16">(U27+U28)/30</f>
        <v>0</v>
      </c>
      <c r="AD27" s="1084">
        <f t="shared" si="16"/>
        <v>0</v>
      </c>
      <c r="AE27" s="1084">
        <f t="shared" si="16"/>
        <v>2.6666666666666665</v>
      </c>
      <c r="AF27" s="1084">
        <f t="shared" si="16"/>
        <v>5.333333333333333</v>
      </c>
      <c r="AG27" s="1084">
        <f t="shared" si="16"/>
        <v>0</v>
      </c>
      <c r="AH27" s="1084">
        <f t="shared" si="16"/>
        <v>0</v>
      </c>
      <c r="AI27" s="1084">
        <f t="shared" si="16"/>
        <v>0</v>
      </c>
      <c r="AJ27" s="1085">
        <f t="shared" si="16"/>
        <v>0</v>
      </c>
      <c r="AK27" s="94" t="b">
        <f>P27+Q27+R27+S27=SUM(U27:AB27)</f>
        <v>1</v>
      </c>
    </row>
    <row r="28" spans="1:44" s="94" customFormat="1" ht="12.75" customHeight="1" x14ac:dyDescent="0.2">
      <c r="A28" s="1096"/>
      <c r="B28" s="1094"/>
      <c r="C28" s="1024"/>
      <c r="D28" s="802"/>
      <c r="E28" s="929"/>
      <c r="F28" s="929"/>
      <c r="G28" s="814"/>
      <c r="H28" s="778"/>
      <c r="I28" s="929"/>
      <c r="J28" s="929"/>
      <c r="K28" s="814"/>
      <c r="L28" s="931"/>
      <c r="M28" s="1195"/>
      <c r="N28" s="1175"/>
      <c r="O28" s="1139"/>
      <c r="P28" s="982"/>
      <c r="Q28" s="982"/>
      <c r="R28" s="982"/>
      <c r="S28" s="1137"/>
      <c r="T28" s="1184"/>
      <c r="U28" s="191"/>
      <c r="V28" s="164"/>
      <c r="W28" s="169">
        <v>20</v>
      </c>
      <c r="X28" s="164">
        <v>60</v>
      </c>
      <c r="Y28" s="164"/>
      <c r="Z28" s="164"/>
      <c r="AA28" s="164"/>
      <c r="AB28" s="192"/>
      <c r="AC28" s="1045"/>
      <c r="AD28" s="1038"/>
      <c r="AE28" s="1038"/>
      <c r="AF28" s="1038"/>
      <c r="AG28" s="1038"/>
      <c r="AH28" s="1038"/>
      <c r="AI28" s="1038"/>
      <c r="AJ28" s="1037"/>
    </row>
    <row r="29" spans="1:44" s="94" customFormat="1" ht="13.5" customHeight="1" x14ac:dyDescent="0.2">
      <c r="A29" s="1097"/>
      <c r="B29" s="1095"/>
      <c r="C29" s="1025"/>
      <c r="D29" s="803"/>
      <c r="E29" s="812"/>
      <c r="F29" s="812"/>
      <c r="G29" s="815"/>
      <c r="H29" s="804"/>
      <c r="I29" s="812"/>
      <c r="J29" s="812"/>
      <c r="K29" s="815"/>
      <c r="L29" s="932"/>
      <c r="M29" s="1195"/>
      <c r="N29" s="1175"/>
      <c r="O29" s="1139"/>
      <c r="P29" s="982"/>
      <c r="Q29" s="982"/>
      <c r="R29" s="982"/>
      <c r="S29" s="1137"/>
      <c r="T29" s="1184"/>
      <c r="U29" s="191"/>
      <c r="V29" s="164"/>
      <c r="W29" s="166"/>
      <c r="X29" s="164" t="s">
        <v>382</v>
      </c>
      <c r="Y29" s="164"/>
      <c r="Z29" s="164"/>
      <c r="AA29" s="164"/>
      <c r="AB29" s="193"/>
      <c r="AC29" s="1045"/>
      <c r="AD29" s="1038"/>
      <c r="AE29" s="1038"/>
      <c r="AF29" s="1038"/>
      <c r="AG29" s="1038"/>
      <c r="AH29" s="1038"/>
      <c r="AI29" s="1038"/>
      <c r="AJ29" s="1037"/>
    </row>
    <row r="30" spans="1:44" s="109" customFormat="1" ht="13.5" customHeight="1" x14ac:dyDescent="0.2">
      <c r="A30" s="1186">
        <f>1+A27</f>
        <v>6</v>
      </c>
      <c r="B30" s="1133" t="s">
        <v>260</v>
      </c>
      <c r="C30" s="997" t="s">
        <v>105</v>
      </c>
      <c r="D30" s="801"/>
      <c r="E30" s="810"/>
      <c r="F30" s="810"/>
      <c r="G30" s="813"/>
      <c r="H30" s="777">
        <v>6</v>
      </c>
      <c r="I30" s="810"/>
      <c r="J30" s="810"/>
      <c r="K30" s="813"/>
      <c r="L30" s="816"/>
      <c r="M30" s="976">
        <f t="shared" ref="M30" si="17">N30/30</f>
        <v>3</v>
      </c>
      <c r="N30" s="978">
        <f t="shared" ref="N30" si="18">O30+T30</f>
        <v>90</v>
      </c>
      <c r="O30" s="978">
        <f t="shared" ref="O30" si="19">P30+Q30+R30+S30</f>
        <v>60</v>
      </c>
      <c r="P30" s="979">
        <v>26</v>
      </c>
      <c r="Q30" s="979">
        <v>24</v>
      </c>
      <c r="R30" s="979">
        <v>8</v>
      </c>
      <c r="S30" s="982">
        <v>2</v>
      </c>
      <c r="T30" s="1048">
        <f t="shared" ref="T30" si="20">SUM(U31:AB31)</f>
        <v>30</v>
      </c>
      <c r="U30" s="291"/>
      <c r="V30" s="169"/>
      <c r="W30" s="169"/>
      <c r="X30" s="169"/>
      <c r="Y30" s="169">
        <v>30</v>
      </c>
      <c r="Z30" s="169">
        <v>30</v>
      </c>
      <c r="AA30" s="195"/>
      <c r="AB30" s="250"/>
      <c r="AC30" s="985">
        <f t="shared" ref="AC30:AJ30" si="21">(U30+U31)/30</f>
        <v>0</v>
      </c>
      <c r="AD30" s="987">
        <f t="shared" si="21"/>
        <v>0</v>
      </c>
      <c r="AE30" s="987">
        <f t="shared" si="21"/>
        <v>0</v>
      </c>
      <c r="AF30" s="987">
        <f t="shared" si="21"/>
        <v>0</v>
      </c>
      <c r="AG30" s="987">
        <f t="shared" si="21"/>
        <v>1.5</v>
      </c>
      <c r="AH30" s="987">
        <f t="shared" si="21"/>
        <v>1.5</v>
      </c>
      <c r="AI30" s="987">
        <f t="shared" si="21"/>
        <v>0</v>
      </c>
      <c r="AJ30" s="989">
        <f t="shared" si="21"/>
        <v>0</v>
      </c>
      <c r="AK30" s="94" t="b">
        <f>P30+Q30+R30+S30=SUM(U30:AB30)</f>
        <v>1</v>
      </c>
    </row>
    <row r="31" spans="1:44" s="109" customFormat="1" ht="13.5" customHeight="1" x14ac:dyDescent="0.25">
      <c r="A31" s="1007"/>
      <c r="B31" s="1094"/>
      <c r="C31" s="997"/>
      <c r="D31" s="802"/>
      <c r="E31" s="929"/>
      <c r="F31" s="929"/>
      <c r="G31" s="814"/>
      <c r="H31" s="778"/>
      <c r="I31" s="929"/>
      <c r="J31" s="929"/>
      <c r="K31" s="814"/>
      <c r="L31" s="817"/>
      <c r="M31" s="976"/>
      <c r="N31" s="978"/>
      <c r="O31" s="978"/>
      <c r="P31" s="980"/>
      <c r="Q31" s="980"/>
      <c r="R31" s="980"/>
      <c r="S31" s="982"/>
      <c r="T31" s="1049"/>
      <c r="U31" s="256"/>
      <c r="V31" s="169"/>
      <c r="W31" s="169"/>
      <c r="X31" s="169"/>
      <c r="Y31" s="169">
        <v>15</v>
      </c>
      <c r="Z31" s="169">
        <v>15</v>
      </c>
      <c r="AA31" s="197"/>
      <c r="AB31" s="251"/>
      <c r="AC31" s="985"/>
      <c r="AD31" s="987"/>
      <c r="AE31" s="987"/>
      <c r="AF31" s="987"/>
      <c r="AG31" s="987"/>
      <c r="AH31" s="987"/>
      <c r="AI31" s="987"/>
      <c r="AJ31" s="989"/>
    </row>
    <row r="32" spans="1:44" s="109" customFormat="1" ht="14.25" customHeight="1" x14ac:dyDescent="0.25">
      <c r="A32" s="1008"/>
      <c r="B32" s="1095"/>
      <c r="C32" s="998"/>
      <c r="D32" s="803"/>
      <c r="E32" s="812"/>
      <c r="F32" s="812"/>
      <c r="G32" s="815"/>
      <c r="H32" s="804"/>
      <c r="I32" s="812"/>
      <c r="J32" s="812"/>
      <c r="K32" s="815"/>
      <c r="L32" s="818"/>
      <c r="M32" s="976"/>
      <c r="N32" s="978"/>
      <c r="O32" s="978"/>
      <c r="P32" s="981"/>
      <c r="Q32" s="981"/>
      <c r="R32" s="981"/>
      <c r="S32" s="982"/>
      <c r="T32" s="1050"/>
      <c r="U32" s="256"/>
      <c r="V32" s="169"/>
      <c r="W32" s="169"/>
      <c r="X32" s="166"/>
      <c r="Y32" s="169"/>
      <c r="Z32" s="166" t="s">
        <v>308</v>
      </c>
      <c r="AA32" s="197"/>
      <c r="AB32" s="251"/>
      <c r="AC32" s="985"/>
      <c r="AD32" s="987"/>
      <c r="AE32" s="987"/>
      <c r="AF32" s="987"/>
      <c r="AG32" s="987"/>
      <c r="AH32" s="987"/>
      <c r="AI32" s="987"/>
      <c r="AJ32" s="989"/>
    </row>
    <row r="33" spans="1:43" s="109" customFormat="1" ht="14.25" customHeight="1" x14ac:dyDescent="0.2">
      <c r="A33" s="1186">
        <f>1+A30</f>
        <v>7</v>
      </c>
      <c r="B33" s="1133" t="s">
        <v>261</v>
      </c>
      <c r="C33" s="997" t="s">
        <v>114</v>
      </c>
      <c r="D33" s="801">
        <v>5</v>
      </c>
      <c r="E33" s="810"/>
      <c r="F33" s="810"/>
      <c r="G33" s="813"/>
      <c r="H33" s="777"/>
      <c r="I33" s="810"/>
      <c r="J33" s="810"/>
      <c r="K33" s="813"/>
      <c r="L33" s="816"/>
      <c r="M33" s="976">
        <f t="shared" ref="M33" si="22">N33/30</f>
        <v>3</v>
      </c>
      <c r="N33" s="978">
        <f t="shared" ref="N33" si="23">O33+T33</f>
        <v>90</v>
      </c>
      <c r="O33" s="978">
        <f t="shared" ref="O33" si="24">P33+Q33+R33+S33</f>
        <v>50</v>
      </c>
      <c r="P33" s="979">
        <v>30</v>
      </c>
      <c r="Q33" s="979">
        <v>10</v>
      </c>
      <c r="R33" s="979">
        <v>10</v>
      </c>
      <c r="S33" s="982"/>
      <c r="T33" s="1048">
        <f t="shared" ref="T33" si="25">SUM(U34:AB34)</f>
        <v>40</v>
      </c>
      <c r="U33" s="291"/>
      <c r="V33" s="169"/>
      <c r="W33" s="169"/>
      <c r="X33" s="169"/>
      <c r="Y33" s="169">
        <v>50</v>
      </c>
      <c r="Z33" s="169"/>
      <c r="AA33" s="195"/>
      <c r="AB33" s="250"/>
      <c r="AC33" s="985">
        <f t="shared" ref="AC33:AJ33" si="26">(U33+U34)/30</f>
        <v>0</v>
      </c>
      <c r="AD33" s="987">
        <f t="shared" si="26"/>
        <v>0</v>
      </c>
      <c r="AE33" s="987">
        <f t="shared" si="26"/>
        <v>0</v>
      </c>
      <c r="AF33" s="987">
        <f t="shared" si="26"/>
        <v>0</v>
      </c>
      <c r="AG33" s="987">
        <f t="shared" si="26"/>
        <v>3</v>
      </c>
      <c r="AH33" s="987">
        <f t="shared" si="26"/>
        <v>0</v>
      </c>
      <c r="AI33" s="987">
        <f t="shared" si="26"/>
        <v>0</v>
      </c>
      <c r="AJ33" s="989">
        <f t="shared" si="26"/>
        <v>0</v>
      </c>
      <c r="AK33" s="94" t="b">
        <f>P33+Q33+R33+S33=SUM(U33:AB33)</f>
        <v>1</v>
      </c>
    </row>
    <row r="34" spans="1:43" s="109" customFormat="1" ht="14.25" customHeight="1" x14ac:dyDescent="0.25">
      <c r="A34" s="1007"/>
      <c r="B34" s="1094"/>
      <c r="C34" s="997"/>
      <c r="D34" s="802"/>
      <c r="E34" s="929"/>
      <c r="F34" s="929"/>
      <c r="G34" s="814"/>
      <c r="H34" s="778"/>
      <c r="I34" s="929"/>
      <c r="J34" s="929"/>
      <c r="K34" s="814"/>
      <c r="L34" s="817"/>
      <c r="M34" s="976"/>
      <c r="N34" s="978"/>
      <c r="O34" s="978"/>
      <c r="P34" s="980"/>
      <c r="Q34" s="980"/>
      <c r="R34" s="980"/>
      <c r="S34" s="982"/>
      <c r="T34" s="1049"/>
      <c r="U34" s="256"/>
      <c r="V34" s="169"/>
      <c r="W34" s="169"/>
      <c r="X34" s="169"/>
      <c r="Y34" s="169">
        <v>40</v>
      </c>
      <c r="Z34" s="169"/>
      <c r="AA34" s="197"/>
      <c r="AB34" s="251"/>
      <c r="AC34" s="985"/>
      <c r="AD34" s="987"/>
      <c r="AE34" s="987"/>
      <c r="AF34" s="987"/>
      <c r="AG34" s="987"/>
      <c r="AH34" s="987"/>
      <c r="AI34" s="987"/>
      <c r="AJ34" s="989"/>
    </row>
    <row r="35" spans="1:43" s="109" customFormat="1" ht="14.25" customHeight="1" x14ac:dyDescent="0.25">
      <c r="A35" s="1008"/>
      <c r="B35" s="1095"/>
      <c r="C35" s="998"/>
      <c r="D35" s="803"/>
      <c r="E35" s="812"/>
      <c r="F35" s="812"/>
      <c r="G35" s="815"/>
      <c r="H35" s="804"/>
      <c r="I35" s="812"/>
      <c r="J35" s="812"/>
      <c r="K35" s="815"/>
      <c r="L35" s="818"/>
      <c r="M35" s="976"/>
      <c r="N35" s="978"/>
      <c r="O35" s="978"/>
      <c r="P35" s="981"/>
      <c r="Q35" s="981"/>
      <c r="R35" s="981"/>
      <c r="S35" s="982"/>
      <c r="T35" s="1050"/>
      <c r="U35" s="256"/>
      <c r="V35" s="169"/>
      <c r="W35" s="169"/>
      <c r="X35" s="169"/>
      <c r="Y35" s="167" t="s">
        <v>107</v>
      </c>
      <c r="Z35" s="169"/>
      <c r="AA35" s="197"/>
      <c r="AB35" s="251"/>
      <c r="AC35" s="985"/>
      <c r="AD35" s="987"/>
      <c r="AE35" s="987"/>
      <c r="AF35" s="987"/>
      <c r="AG35" s="987"/>
      <c r="AH35" s="987"/>
      <c r="AI35" s="987"/>
      <c r="AJ35" s="989"/>
    </row>
    <row r="36" spans="1:43" s="109" customFormat="1" ht="14.25" customHeight="1" x14ac:dyDescent="0.2">
      <c r="A36" s="1186">
        <f t="shared" ref="A36" si="27">1+A33</f>
        <v>8</v>
      </c>
      <c r="B36" s="1133" t="s">
        <v>262</v>
      </c>
      <c r="C36" s="997" t="s">
        <v>77</v>
      </c>
      <c r="D36" s="801">
        <v>6</v>
      </c>
      <c r="E36" s="810"/>
      <c r="F36" s="810"/>
      <c r="G36" s="813"/>
      <c r="H36" s="777"/>
      <c r="I36" s="810"/>
      <c r="J36" s="810"/>
      <c r="K36" s="813"/>
      <c r="L36" s="816">
        <v>5</v>
      </c>
      <c r="M36" s="1149">
        <f t="shared" ref="M36" si="28">N36/30</f>
        <v>4.5</v>
      </c>
      <c r="N36" s="1057">
        <f>O36+T36</f>
        <v>135</v>
      </c>
      <c r="O36" s="978">
        <f t="shared" ref="O36" si="29">P36+Q36+R36+S36</f>
        <v>68</v>
      </c>
      <c r="P36" s="979">
        <v>40</v>
      </c>
      <c r="Q36" s="979">
        <v>22</v>
      </c>
      <c r="R36" s="979">
        <v>6</v>
      </c>
      <c r="S36" s="982"/>
      <c r="T36" s="1048">
        <f t="shared" ref="T36" si="30">SUM(U37:AB37)</f>
        <v>67</v>
      </c>
      <c r="U36" s="291"/>
      <c r="V36" s="169"/>
      <c r="W36" s="169"/>
      <c r="X36" s="169"/>
      <c r="Y36" s="169">
        <v>34</v>
      </c>
      <c r="Z36" s="169">
        <v>34</v>
      </c>
      <c r="AA36" s="169"/>
      <c r="AB36" s="250"/>
      <c r="AC36" s="1069">
        <f t="shared" ref="AC36:AJ36" si="31">(U36+U37)/30</f>
        <v>0</v>
      </c>
      <c r="AD36" s="1067">
        <f t="shared" si="31"/>
        <v>0</v>
      </c>
      <c r="AE36" s="1067">
        <f t="shared" si="31"/>
        <v>0</v>
      </c>
      <c r="AF36" s="1067">
        <f t="shared" si="31"/>
        <v>0</v>
      </c>
      <c r="AG36" s="1067">
        <f t="shared" si="31"/>
        <v>2.2666666666666666</v>
      </c>
      <c r="AH36" s="1067">
        <f t="shared" si="31"/>
        <v>2.2333333333333334</v>
      </c>
      <c r="AI36" s="1282">
        <f t="shared" si="31"/>
        <v>0</v>
      </c>
      <c r="AJ36" s="1046">
        <f t="shared" si="31"/>
        <v>0</v>
      </c>
      <c r="AK36" s="94" t="b">
        <f>P36+Q36+R36+S36=SUM(U36:AB36)</f>
        <v>1</v>
      </c>
    </row>
    <row r="37" spans="1:43" s="109" customFormat="1" ht="12.75" customHeight="1" x14ac:dyDescent="0.25">
      <c r="A37" s="1007"/>
      <c r="B37" s="1094"/>
      <c r="C37" s="997"/>
      <c r="D37" s="802"/>
      <c r="E37" s="929"/>
      <c r="F37" s="929"/>
      <c r="G37" s="814"/>
      <c r="H37" s="778"/>
      <c r="I37" s="929"/>
      <c r="J37" s="929"/>
      <c r="K37" s="814"/>
      <c r="L37" s="817"/>
      <c r="M37" s="1150"/>
      <c r="N37" s="1058"/>
      <c r="O37" s="978"/>
      <c r="P37" s="980"/>
      <c r="Q37" s="980"/>
      <c r="R37" s="980"/>
      <c r="S37" s="982"/>
      <c r="T37" s="1049"/>
      <c r="U37" s="256"/>
      <c r="V37" s="169"/>
      <c r="W37" s="169"/>
      <c r="X37" s="169"/>
      <c r="Y37" s="169">
        <v>34</v>
      </c>
      <c r="Z37" s="169">
        <v>33</v>
      </c>
      <c r="AA37" s="169"/>
      <c r="AB37" s="251"/>
      <c r="AC37" s="1059"/>
      <c r="AD37" s="1055"/>
      <c r="AE37" s="1055"/>
      <c r="AF37" s="1055"/>
      <c r="AG37" s="1055"/>
      <c r="AH37" s="1055"/>
      <c r="AI37" s="1283"/>
      <c r="AJ37" s="1047"/>
    </row>
    <row r="38" spans="1:43" s="109" customFormat="1" ht="13.5" customHeight="1" x14ac:dyDescent="0.25">
      <c r="A38" s="1008"/>
      <c r="B38" s="1095"/>
      <c r="C38" s="998"/>
      <c r="D38" s="803"/>
      <c r="E38" s="812"/>
      <c r="F38" s="812"/>
      <c r="G38" s="815"/>
      <c r="H38" s="804"/>
      <c r="I38" s="812"/>
      <c r="J38" s="812"/>
      <c r="K38" s="815"/>
      <c r="L38" s="818"/>
      <c r="M38" s="975"/>
      <c r="N38" s="977"/>
      <c r="O38" s="978"/>
      <c r="P38" s="981"/>
      <c r="Q38" s="981"/>
      <c r="R38" s="981"/>
      <c r="S38" s="982"/>
      <c r="T38" s="1050"/>
      <c r="U38" s="256"/>
      <c r="V38" s="169"/>
      <c r="W38" s="169"/>
      <c r="X38" s="169"/>
      <c r="Y38" s="198" t="s">
        <v>104</v>
      </c>
      <c r="Z38" s="167" t="s">
        <v>107</v>
      </c>
      <c r="AA38" s="169"/>
      <c r="AB38" s="251"/>
      <c r="AC38" s="984"/>
      <c r="AD38" s="986"/>
      <c r="AE38" s="986"/>
      <c r="AF38" s="986"/>
      <c r="AG38" s="986"/>
      <c r="AH38" s="986"/>
      <c r="AI38" s="1284"/>
      <c r="AJ38" s="988"/>
    </row>
    <row r="39" spans="1:43" s="109" customFormat="1" ht="13.5" customHeight="1" x14ac:dyDescent="0.2">
      <c r="A39" s="1186">
        <f t="shared" ref="A39" si="32">1+A36</f>
        <v>9</v>
      </c>
      <c r="B39" s="1133" t="s">
        <v>263</v>
      </c>
      <c r="C39" s="997" t="s">
        <v>172</v>
      </c>
      <c r="D39" s="801"/>
      <c r="E39" s="810"/>
      <c r="F39" s="810"/>
      <c r="G39" s="813"/>
      <c r="H39" s="777">
        <v>4</v>
      </c>
      <c r="I39" s="810"/>
      <c r="J39" s="810"/>
      <c r="K39" s="813"/>
      <c r="L39" s="816"/>
      <c r="M39" s="1149">
        <f t="shared" ref="M39" si="33">N39/30</f>
        <v>3</v>
      </c>
      <c r="N39" s="978">
        <f t="shared" ref="N39" si="34">O39+T39</f>
        <v>90</v>
      </c>
      <c r="O39" s="978">
        <f t="shared" ref="O39" si="35">P39+Q39+R39+S39</f>
        <v>60</v>
      </c>
      <c r="P39" s="979">
        <v>16</v>
      </c>
      <c r="Q39" s="979">
        <v>30</v>
      </c>
      <c r="R39" s="979">
        <v>12</v>
      </c>
      <c r="S39" s="982">
        <v>2</v>
      </c>
      <c r="T39" s="1048">
        <f t="shared" ref="T39" si="36">SUM(U40:AB40)</f>
        <v>30</v>
      </c>
      <c r="U39" s="392"/>
      <c r="V39" s="189"/>
      <c r="W39" s="189">
        <v>28</v>
      </c>
      <c r="X39" s="189">
        <v>32</v>
      </c>
      <c r="Y39" s="189"/>
      <c r="Z39" s="189"/>
      <c r="AA39" s="485"/>
      <c r="AB39" s="486"/>
      <c r="AC39" s="985">
        <f t="shared" ref="AC39" si="37">(U39+U40)/30</f>
        <v>0</v>
      </c>
      <c r="AD39" s="987">
        <f t="shared" ref="AD39" si="38">(V39+V40)/30</f>
        <v>0</v>
      </c>
      <c r="AE39" s="987">
        <f t="shared" ref="AE39" si="39">(W39+W40)/30</f>
        <v>1.4</v>
      </c>
      <c r="AF39" s="987">
        <f t="shared" ref="AF39" si="40">(X39+X40)/30</f>
        <v>1.6</v>
      </c>
      <c r="AG39" s="987">
        <f t="shared" ref="AG39" si="41">(Y39+Y40)/30</f>
        <v>0</v>
      </c>
      <c r="AH39" s="987">
        <f t="shared" ref="AH39" si="42">(Z39+Z40)/30</f>
        <v>0</v>
      </c>
      <c r="AI39" s="987">
        <f t="shared" ref="AI39" si="43">(AA39+AA40)/30</f>
        <v>0</v>
      </c>
      <c r="AJ39" s="989">
        <f t="shared" ref="AJ39" si="44">(AB39+AB40)/30</f>
        <v>0</v>
      </c>
      <c r="AK39" s="94" t="b">
        <f>P39+Q39+R39+S39=SUM(U39:AB39)</f>
        <v>1</v>
      </c>
      <c r="AL39" s="108"/>
      <c r="AM39" s="108"/>
      <c r="AN39" s="108"/>
      <c r="AO39" s="108"/>
      <c r="AP39" s="108"/>
      <c r="AQ39" s="108"/>
    </row>
    <row r="40" spans="1:43" s="109" customFormat="1" ht="13.5" customHeight="1" x14ac:dyDescent="0.25">
      <c r="A40" s="1007"/>
      <c r="B40" s="1094"/>
      <c r="C40" s="997"/>
      <c r="D40" s="802"/>
      <c r="E40" s="929"/>
      <c r="F40" s="929"/>
      <c r="G40" s="814"/>
      <c r="H40" s="778"/>
      <c r="I40" s="929"/>
      <c r="J40" s="929"/>
      <c r="K40" s="814"/>
      <c r="L40" s="817"/>
      <c r="M40" s="1150"/>
      <c r="N40" s="978"/>
      <c r="O40" s="978"/>
      <c r="P40" s="980"/>
      <c r="Q40" s="980"/>
      <c r="R40" s="980"/>
      <c r="S40" s="982"/>
      <c r="T40" s="1049"/>
      <c r="U40" s="256"/>
      <c r="V40" s="169"/>
      <c r="W40" s="169">
        <v>14</v>
      </c>
      <c r="X40" s="169">
        <v>16</v>
      </c>
      <c r="Y40" s="169"/>
      <c r="Z40" s="169"/>
      <c r="AA40" s="197"/>
      <c r="AB40" s="251"/>
      <c r="AC40" s="985"/>
      <c r="AD40" s="987"/>
      <c r="AE40" s="987"/>
      <c r="AF40" s="987"/>
      <c r="AG40" s="987"/>
      <c r="AH40" s="987"/>
      <c r="AI40" s="987"/>
      <c r="AJ40" s="989"/>
      <c r="AK40" s="108"/>
      <c r="AL40" s="108"/>
      <c r="AM40" s="108"/>
      <c r="AN40" s="108"/>
      <c r="AO40" s="108"/>
      <c r="AP40" s="108"/>
      <c r="AQ40" s="108"/>
    </row>
    <row r="41" spans="1:43" s="109" customFormat="1" ht="13.5" customHeight="1" x14ac:dyDescent="0.25">
      <c r="A41" s="1008"/>
      <c r="B41" s="1095"/>
      <c r="C41" s="998"/>
      <c r="D41" s="803"/>
      <c r="E41" s="812"/>
      <c r="F41" s="812"/>
      <c r="G41" s="815"/>
      <c r="H41" s="804"/>
      <c r="I41" s="812"/>
      <c r="J41" s="812"/>
      <c r="K41" s="815"/>
      <c r="L41" s="818"/>
      <c r="M41" s="975"/>
      <c r="N41" s="978"/>
      <c r="O41" s="978"/>
      <c r="P41" s="981"/>
      <c r="Q41" s="981"/>
      <c r="R41" s="981"/>
      <c r="S41" s="982"/>
      <c r="T41" s="1050"/>
      <c r="U41" s="256"/>
      <c r="V41" s="169"/>
      <c r="W41" s="169"/>
      <c r="X41" s="166" t="s">
        <v>308</v>
      </c>
      <c r="Y41" s="169"/>
      <c r="Z41" s="166"/>
      <c r="AA41" s="197"/>
      <c r="AB41" s="251"/>
      <c r="AC41" s="985"/>
      <c r="AD41" s="987"/>
      <c r="AE41" s="987"/>
      <c r="AF41" s="987"/>
      <c r="AG41" s="987"/>
      <c r="AH41" s="987"/>
      <c r="AI41" s="987"/>
      <c r="AJ41" s="989"/>
      <c r="AK41" s="108"/>
      <c r="AL41" s="108"/>
      <c r="AM41" s="108"/>
      <c r="AN41" s="108"/>
      <c r="AO41" s="108"/>
      <c r="AP41" s="108"/>
      <c r="AQ41" s="108"/>
    </row>
    <row r="42" spans="1:43" s="94" customFormat="1" ht="14.25" customHeight="1" x14ac:dyDescent="0.2">
      <c r="A42" s="1186">
        <f t="shared" ref="A42" si="45">1+A39</f>
        <v>10</v>
      </c>
      <c r="B42" s="1133" t="s">
        <v>264</v>
      </c>
      <c r="C42" s="1093" t="s">
        <v>82</v>
      </c>
      <c r="D42" s="802"/>
      <c r="E42" s="929"/>
      <c r="F42" s="929"/>
      <c r="G42" s="814"/>
      <c r="H42" s="778"/>
      <c r="I42" s="929">
        <v>7</v>
      </c>
      <c r="J42" s="929"/>
      <c r="K42" s="814"/>
      <c r="L42" s="931">
        <v>7</v>
      </c>
      <c r="M42" s="1176">
        <f t="shared" ref="M42" si="46">N42/30</f>
        <v>4.5</v>
      </c>
      <c r="N42" s="1140">
        <f>O42+T42</f>
        <v>135</v>
      </c>
      <c r="O42" s="1140">
        <f t="shared" ref="O42" si="47">P42+Q42+R42+S42</f>
        <v>90</v>
      </c>
      <c r="P42" s="1017">
        <v>40</v>
      </c>
      <c r="Q42" s="1017">
        <v>36</v>
      </c>
      <c r="R42" s="1017">
        <v>12</v>
      </c>
      <c r="S42" s="1017">
        <v>2</v>
      </c>
      <c r="T42" s="1081">
        <f>SUM(U43:AB43)</f>
        <v>45</v>
      </c>
      <c r="U42" s="188"/>
      <c r="V42" s="175"/>
      <c r="W42" s="189"/>
      <c r="X42" s="175"/>
      <c r="Y42" s="175"/>
      <c r="Z42" s="175">
        <v>50</v>
      </c>
      <c r="AA42" s="175">
        <v>40</v>
      </c>
      <c r="AB42" s="193"/>
      <c r="AC42" s="1238">
        <f t="shared" ref="AC42:AJ42" si="48">(U42+U43)/30</f>
        <v>0</v>
      </c>
      <c r="AD42" s="1065">
        <f t="shared" si="48"/>
        <v>0</v>
      </c>
      <c r="AE42" s="1065">
        <f t="shared" si="48"/>
        <v>0</v>
      </c>
      <c r="AF42" s="1065">
        <f t="shared" si="48"/>
        <v>0</v>
      </c>
      <c r="AG42" s="1065">
        <f t="shared" si="48"/>
        <v>0</v>
      </c>
      <c r="AH42" s="1065">
        <f t="shared" si="48"/>
        <v>2.5</v>
      </c>
      <c r="AI42" s="1065">
        <f t="shared" si="48"/>
        <v>2</v>
      </c>
      <c r="AJ42" s="1286">
        <f t="shared" si="48"/>
        <v>0</v>
      </c>
      <c r="AK42" s="94" t="b">
        <f>P42+Q42+R42+S42=SUM(U42:AB42)</f>
        <v>1</v>
      </c>
    </row>
    <row r="43" spans="1:43" s="94" customFormat="1" ht="14.25" customHeight="1" x14ac:dyDescent="0.2">
      <c r="A43" s="1007"/>
      <c r="B43" s="1094"/>
      <c r="C43" s="1024"/>
      <c r="D43" s="802"/>
      <c r="E43" s="929"/>
      <c r="F43" s="929"/>
      <c r="G43" s="814"/>
      <c r="H43" s="778"/>
      <c r="I43" s="929"/>
      <c r="J43" s="929"/>
      <c r="K43" s="814"/>
      <c r="L43" s="931"/>
      <c r="M43" s="1177"/>
      <c r="N43" s="1175"/>
      <c r="O43" s="1175"/>
      <c r="P43" s="982"/>
      <c r="Q43" s="982"/>
      <c r="R43" s="982"/>
      <c r="S43" s="982"/>
      <c r="T43" s="1184"/>
      <c r="U43" s="191"/>
      <c r="V43" s="164"/>
      <c r="W43" s="169"/>
      <c r="X43" s="164"/>
      <c r="Y43" s="164"/>
      <c r="Z43" s="164">
        <v>25</v>
      </c>
      <c r="AA43" s="164">
        <v>20</v>
      </c>
      <c r="AB43" s="192"/>
      <c r="AC43" s="1045"/>
      <c r="AD43" s="1038"/>
      <c r="AE43" s="1038"/>
      <c r="AF43" s="1038"/>
      <c r="AG43" s="1038"/>
      <c r="AH43" s="1038"/>
      <c r="AI43" s="1038"/>
      <c r="AJ43" s="1037"/>
    </row>
    <row r="44" spans="1:43" s="94" customFormat="1" ht="13.5" customHeight="1" x14ac:dyDescent="0.2">
      <c r="A44" s="1008"/>
      <c r="B44" s="1095"/>
      <c r="C44" s="1025"/>
      <c r="D44" s="803"/>
      <c r="E44" s="812"/>
      <c r="F44" s="812"/>
      <c r="G44" s="815"/>
      <c r="H44" s="804"/>
      <c r="I44" s="812"/>
      <c r="J44" s="812"/>
      <c r="K44" s="815"/>
      <c r="L44" s="932"/>
      <c r="M44" s="1178"/>
      <c r="N44" s="1175"/>
      <c r="O44" s="1175"/>
      <c r="P44" s="982"/>
      <c r="Q44" s="982"/>
      <c r="R44" s="982"/>
      <c r="S44" s="982"/>
      <c r="T44" s="1184"/>
      <c r="U44" s="191"/>
      <c r="V44" s="164"/>
      <c r="W44" s="169"/>
      <c r="X44" s="164"/>
      <c r="Y44" s="164"/>
      <c r="Z44" s="166"/>
      <c r="AA44" s="206" t="s">
        <v>380</v>
      </c>
      <c r="AB44" s="193"/>
      <c r="AC44" s="1045"/>
      <c r="AD44" s="1038"/>
      <c r="AE44" s="1038"/>
      <c r="AF44" s="1038"/>
      <c r="AG44" s="1038"/>
      <c r="AH44" s="1038"/>
      <c r="AI44" s="1038"/>
      <c r="AJ44" s="1037"/>
    </row>
    <row r="45" spans="1:43" s="109" customFormat="1" ht="14.25" customHeight="1" x14ac:dyDescent="0.2">
      <c r="A45" s="1186">
        <f t="shared" ref="A45" si="49">1+A42</f>
        <v>11</v>
      </c>
      <c r="B45" s="1133" t="s">
        <v>265</v>
      </c>
      <c r="C45" s="997" t="s">
        <v>113</v>
      </c>
      <c r="D45" s="801"/>
      <c r="E45" s="810"/>
      <c r="F45" s="810"/>
      <c r="G45" s="813"/>
      <c r="H45" s="778">
        <v>8</v>
      </c>
      <c r="I45" s="929"/>
      <c r="J45" s="929"/>
      <c r="K45" s="814"/>
      <c r="L45" s="817"/>
      <c r="M45" s="975">
        <f t="shared" ref="M45" si="50">N45/30</f>
        <v>2</v>
      </c>
      <c r="N45" s="977">
        <f>O45+T45</f>
        <v>60</v>
      </c>
      <c r="O45" s="977">
        <f t="shared" ref="O45" si="51">P45+Q45+R45+S45</f>
        <v>40</v>
      </c>
      <c r="P45" s="980"/>
      <c r="Q45" s="980">
        <v>20</v>
      </c>
      <c r="R45" s="980">
        <v>18</v>
      </c>
      <c r="S45" s="1017">
        <v>2</v>
      </c>
      <c r="T45" s="1049">
        <f>SUM(U46:AB46)</f>
        <v>20</v>
      </c>
      <c r="U45" s="392"/>
      <c r="V45" s="189"/>
      <c r="W45" s="189"/>
      <c r="X45" s="189"/>
      <c r="Y45" s="189"/>
      <c r="Z45" s="189"/>
      <c r="AA45" s="189">
        <v>20</v>
      </c>
      <c r="AB45" s="208">
        <v>20</v>
      </c>
      <c r="AC45" s="984">
        <f t="shared" ref="AC45:AJ45" si="52">(U45+U46)/30</f>
        <v>0</v>
      </c>
      <c r="AD45" s="986">
        <f t="shared" si="52"/>
        <v>0</v>
      </c>
      <c r="AE45" s="986">
        <f t="shared" si="52"/>
        <v>0</v>
      </c>
      <c r="AF45" s="986">
        <f t="shared" si="52"/>
        <v>0</v>
      </c>
      <c r="AG45" s="986">
        <f t="shared" si="52"/>
        <v>0</v>
      </c>
      <c r="AH45" s="986">
        <f t="shared" si="52"/>
        <v>0</v>
      </c>
      <c r="AI45" s="986">
        <f t="shared" si="52"/>
        <v>1</v>
      </c>
      <c r="AJ45" s="988">
        <f t="shared" si="52"/>
        <v>1</v>
      </c>
      <c r="AK45" s="94" t="b">
        <f>P45+Q45+R45+S45=SUM(U45:AB45)</f>
        <v>1</v>
      </c>
    </row>
    <row r="46" spans="1:43" s="109" customFormat="1" ht="13.5" customHeight="1" x14ac:dyDescent="0.25">
      <c r="A46" s="1007"/>
      <c r="B46" s="1094"/>
      <c r="C46" s="997"/>
      <c r="D46" s="802"/>
      <c r="E46" s="929"/>
      <c r="F46" s="929"/>
      <c r="G46" s="814"/>
      <c r="H46" s="778"/>
      <c r="I46" s="929"/>
      <c r="J46" s="929"/>
      <c r="K46" s="814"/>
      <c r="L46" s="817"/>
      <c r="M46" s="976"/>
      <c r="N46" s="978"/>
      <c r="O46" s="978"/>
      <c r="P46" s="980"/>
      <c r="Q46" s="980"/>
      <c r="R46" s="980"/>
      <c r="S46" s="982"/>
      <c r="T46" s="1049"/>
      <c r="U46" s="256"/>
      <c r="V46" s="169"/>
      <c r="W46" s="169"/>
      <c r="X46" s="169"/>
      <c r="Y46" s="169"/>
      <c r="Z46" s="169"/>
      <c r="AA46" s="169">
        <v>10</v>
      </c>
      <c r="AB46" s="197">
        <v>10</v>
      </c>
      <c r="AC46" s="985"/>
      <c r="AD46" s="987"/>
      <c r="AE46" s="987"/>
      <c r="AF46" s="987"/>
      <c r="AG46" s="987"/>
      <c r="AH46" s="987"/>
      <c r="AI46" s="987"/>
      <c r="AJ46" s="989"/>
    </row>
    <row r="47" spans="1:43" s="109" customFormat="1" ht="14.25" customHeight="1" x14ac:dyDescent="0.25">
      <c r="A47" s="1008"/>
      <c r="B47" s="1095"/>
      <c r="C47" s="998"/>
      <c r="D47" s="803"/>
      <c r="E47" s="812"/>
      <c r="F47" s="812"/>
      <c r="G47" s="815"/>
      <c r="H47" s="804"/>
      <c r="I47" s="812"/>
      <c r="J47" s="812"/>
      <c r="K47" s="815"/>
      <c r="L47" s="818"/>
      <c r="M47" s="976"/>
      <c r="N47" s="978"/>
      <c r="O47" s="978"/>
      <c r="P47" s="981"/>
      <c r="Q47" s="981"/>
      <c r="R47" s="981"/>
      <c r="S47" s="982"/>
      <c r="T47" s="1050"/>
      <c r="U47" s="256"/>
      <c r="V47" s="169"/>
      <c r="W47" s="169"/>
      <c r="X47" s="169"/>
      <c r="Y47" s="169"/>
      <c r="Z47" s="169"/>
      <c r="AA47" s="198"/>
      <c r="AB47" s="391" t="s">
        <v>308</v>
      </c>
      <c r="AC47" s="985"/>
      <c r="AD47" s="987"/>
      <c r="AE47" s="987"/>
      <c r="AF47" s="987"/>
      <c r="AG47" s="987"/>
      <c r="AH47" s="987"/>
      <c r="AI47" s="987"/>
      <c r="AJ47" s="989"/>
    </row>
    <row r="48" spans="1:43" s="109" customFormat="1" ht="14.25" customHeight="1" x14ac:dyDescent="0.2">
      <c r="A48" s="1186">
        <f t="shared" ref="A48" si="53">1+A45</f>
        <v>12</v>
      </c>
      <c r="B48" s="1133" t="s">
        <v>266</v>
      </c>
      <c r="C48" s="997" t="s">
        <v>219</v>
      </c>
      <c r="D48" s="801"/>
      <c r="E48" s="810"/>
      <c r="F48" s="810"/>
      <c r="G48" s="813"/>
      <c r="H48" s="777">
        <v>8</v>
      </c>
      <c r="I48" s="810"/>
      <c r="J48" s="810"/>
      <c r="K48" s="813"/>
      <c r="L48" s="816">
        <v>8</v>
      </c>
      <c r="M48" s="1149">
        <f t="shared" ref="M48" si="54">N48/30</f>
        <v>4.5</v>
      </c>
      <c r="N48" s="1057">
        <f>O48+T48</f>
        <v>135</v>
      </c>
      <c r="O48" s="978">
        <f t="shared" ref="O48" si="55">P48+Q48+R48+S48</f>
        <v>90</v>
      </c>
      <c r="P48" s="979">
        <v>40</v>
      </c>
      <c r="Q48" s="979">
        <v>36</v>
      </c>
      <c r="R48" s="979">
        <v>12</v>
      </c>
      <c r="S48" s="982">
        <v>2</v>
      </c>
      <c r="T48" s="1048">
        <f t="shared" ref="T48" si="56">SUM(U49:AB49)</f>
        <v>45</v>
      </c>
      <c r="U48" s="291"/>
      <c r="V48" s="169"/>
      <c r="W48" s="169"/>
      <c r="X48" s="169"/>
      <c r="Y48" s="169"/>
      <c r="Z48" s="169"/>
      <c r="AA48" s="169">
        <v>50</v>
      </c>
      <c r="AB48" s="197">
        <v>40</v>
      </c>
      <c r="AC48" s="1069">
        <f t="shared" ref="AC48:AJ48" si="57">(U48+U49)/30</f>
        <v>0</v>
      </c>
      <c r="AD48" s="1067">
        <f t="shared" si="57"/>
        <v>0</v>
      </c>
      <c r="AE48" s="1067">
        <f t="shared" si="57"/>
        <v>0</v>
      </c>
      <c r="AF48" s="1067">
        <f t="shared" si="57"/>
        <v>0</v>
      </c>
      <c r="AG48" s="1067">
        <f t="shared" si="57"/>
        <v>0</v>
      </c>
      <c r="AH48" s="1067">
        <f t="shared" si="57"/>
        <v>0</v>
      </c>
      <c r="AI48" s="1282">
        <f t="shared" si="57"/>
        <v>2.5</v>
      </c>
      <c r="AJ48" s="1046">
        <f t="shared" si="57"/>
        <v>2</v>
      </c>
      <c r="AK48" s="94" t="b">
        <f>P48+Q48+R48+S48=SUM(U48:AB48)</f>
        <v>1</v>
      </c>
    </row>
    <row r="49" spans="1:37" s="109" customFormat="1" ht="14.25" customHeight="1" x14ac:dyDescent="0.25">
      <c r="A49" s="1007"/>
      <c r="B49" s="1094"/>
      <c r="C49" s="997"/>
      <c r="D49" s="802"/>
      <c r="E49" s="929"/>
      <c r="F49" s="929"/>
      <c r="G49" s="814"/>
      <c r="H49" s="778"/>
      <c r="I49" s="929"/>
      <c r="J49" s="929"/>
      <c r="K49" s="814"/>
      <c r="L49" s="817"/>
      <c r="M49" s="1150"/>
      <c r="N49" s="1058"/>
      <c r="O49" s="978"/>
      <c r="P49" s="980"/>
      <c r="Q49" s="980"/>
      <c r="R49" s="980"/>
      <c r="S49" s="982"/>
      <c r="T49" s="1049"/>
      <c r="U49" s="256"/>
      <c r="V49" s="169"/>
      <c r="W49" s="169"/>
      <c r="X49" s="169"/>
      <c r="Y49" s="169"/>
      <c r="Z49" s="169"/>
      <c r="AA49" s="169">
        <v>25</v>
      </c>
      <c r="AB49" s="197">
        <v>20</v>
      </c>
      <c r="AC49" s="1059"/>
      <c r="AD49" s="1055"/>
      <c r="AE49" s="1055"/>
      <c r="AF49" s="1055"/>
      <c r="AG49" s="1055"/>
      <c r="AH49" s="1055"/>
      <c r="AI49" s="1283"/>
      <c r="AJ49" s="1047"/>
    </row>
    <row r="50" spans="1:37" s="109" customFormat="1" ht="14.25" customHeight="1" x14ac:dyDescent="0.25">
      <c r="A50" s="1008"/>
      <c r="B50" s="1095"/>
      <c r="C50" s="998"/>
      <c r="D50" s="803"/>
      <c r="E50" s="812"/>
      <c r="F50" s="812"/>
      <c r="G50" s="815"/>
      <c r="H50" s="804"/>
      <c r="I50" s="812"/>
      <c r="J50" s="812"/>
      <c r="K50" s="815"/>
      <c r="L50" s="818"/>
      <c r="M50" s="975"/>
      <c r="N50" s="977"/>
      <c r="O50" s="978"/>
      <c r="P50" s="981"/>
      <c r="Q50" s="981"/>
      <c r="R50" s="981"/>
      <c r="S50" s="982"/>
      <c r="T50" s="1050"/>
      <c r="U50" s="256"/>
      <c r="V50" s="169"/>
      <c r="W50" s="169"/>
      <c r="X50" s="169"/>
      <c r="Y50" s="169"/>
      <c r="Z50" s="169"/>
      <c r="AA50" s="166"/>
      <c r="AB50" s="206" t="s">
        <v>380</v>
      </c>
      <c r="AC50" s="984"/>
      <c r="AD50" s="986"/>
      <c r="AE50" s="986"/>
      <c r="AF50" s="986"/>
      <c r="AG50" s="986"/>
      <c r="AH50" s="986"/>
      <c r="AI50" s="1284"/>
      <c r="AJ50" s="988"/>
    </row>
    <row r="51" spans="1:37" s="109" customFormat="1" ht="15.75" customHeight="1" x14ac:dyDescent="0.2">
      <c r="A51" s="1186">
        <f t="shared" ref="A51" si="58">1+A48</f>
        <v>13</v>
      </c>
      <c r="B51" s="1133" t="s">
        <v>267</v>
      </c>
      <c r="C51" s="997" t="s">
        <v>103</v>
      </c>
      <c r="D51" s="801"/>
      <c r="E51" s="810"/>
      <c r="F51" s="810"/>
      <c r="G51" s="813"/>
      <c r="H51" s="777">
        <v>7</v>
      </c>
      <c r="I51" s="810"/>
      <c r="J51" s="810"/>
      <c r="K51" s="813"/>
      <c r="L51" s="816"/>
      <c r="M51" s="976">
        <f t="shared" ref="M51" si="59">N51/30</f>
        <v>3</v>
      </c>
      <c r="N51" s="978">
        <f t="shared" ref="N51" si="60">O51+T51</f>
        <v>90</v>
      </c>
      <c r="O51" s="978">
        <f t="shared" ref="O51" si="61">P51+Q51+R51+S51</f>
        <v>60</v>
      </c>
      <c r="P51" s="979">
        <v>40</v>
      </c>
      <c r="Q51" s="979">
        <v>10</v>
      </c>
      <c r="R51" s="979">
        <v>8</v>
      </c>
      <c r="S51" s="982">
        <v>2</v>
      </c>
      <c r="T51" s="1048">
        <f t="shared" ref="T51" si="62">SUM(U52:AB52)</f>
        <v>30</v>
      </c>
      <c r="U51" s="291"/>
      <c r="V51" s="169"/>
      <c r="W51" s="169"/>
      <c r="X51" s="169"/>
      <c r="Y51" s="169"/>
      <c r="Z51" s="169"/>
      <c r="AA51" s="197">
        <v>60</v>
      </c>
      <c r="AB51" s="250"/>
      <c r="AC51" s="985">
        <f t="shared" ref="AC51:AJ60" si="63">(U51+U52)/30</f>
        <v>0</v>
      </c>
      <c r="AD51" s="987">
        <f t="shared" si="63"/>
        <v>0</v>
      </c>
      <c r="AE51" s="987">
        <f t="shared" si="63"/>
        <v>0</v>
      </c>
      <c r="AF51" s="987">
        <f t="shared" si="63"/>
        <v>0</v>
      </c>
      <c r="AG51" s="987">
        <f t="shared" si="63"/>
        <v>0</v>
      </c>
      <c r="AH51" s="987">
        <f t="shared" si="63"/>
        <v>0</v>
      </c>
      <c r="AI51" s="987">
        <f t="shared" si="63"/>
        <v>3</v>
      </c>
      <c r="AJ51" s="1046">
        <f t="shared" si="63"/>
        <v>0</v>
      </c>
      <c r="AK51" s="94" t="b">
        <f>P51+Q51+R51+S51=SUM(U51:AB51)</f>
        <v>1</v>
      </c>
    </row>
    <row r="52" spans="1:37" s="109" customFormat="1" ht="14.25" customHeight="1" x14ac:dyDescent="0.25">
      <c r="A52" s="1007"/>
      <c r="B52" s="1094"/>
      <c r="C52" s="997"/>
      <c r="D52" s="802"/>
      <c r="E52" s="929"/>
      <c r="F52" s="929"/>
      <c r="G52" s="814"/>
      <c r="H52" s="778"/>
      <c r="I52" s="929"/>
      <c r="J52" s="929"/>
      <c r="K52" s="814"/>
      <c r="L52" s="817"/>
      <c r="M52" s="976"/>
      <c r="N52" s="978"/>
      <c r="O52" s="978"/>
      <c r="P52" s="980"/>
      <c r="Q52" s="980"/>
      <c r="R52" s="980"/>
      <c r="S52" s="982"/>
      <c r="T52" s="1049"/>
      <c r="U52" s="256"/>
      <c r="V52" s="169"/>
      <c r="W52" s="169"/>
      <c r="X52" s="169"/>
      <c r="Y52" s="169"/>
      <c r="Z52" s="169"/>
      <c r="AA52" s="197">
        <v>30</v>
      </c>
      <c r="AB52" s="251"/>
      <c r="AC52" s="985"/>
      <c r="AD52" s="987"/>
      <c r="AE52" s="987"/>
      <c r="AF52" s="987"/>
      <c r="AG52" s="987"/>
      <c r="AH52" s="987"/>
      <c r="AI52" s="987"/>
      <c r="AJ52" s="1047"/>
    </row>
    <row r="53" spans="1:37" s="109" customFormat="1" ht="12.75" customHeight="1" x14ac:dyDescent="0.25">
      <c r="A53" s="1008"/>
      <c r="B53" s="1095"/>
      <c r="C53" s="998"/>
      <c r="D53" s="803"/>
      <c r="E53" s="812"/>
      <c r="F53" s="812"/>
      <c r="G53" s="815"/>
      <c r="H53" s="804"/>
      <c r="I53" s="812"/>
      <c r="J53" s="812"/>
      <c r="K53" s="815"/>
      <c r="L53" s="818"/>
      <c r="M53" s="976"/>
      <c r="N53" s="978"/>
      <c r="O53" s="978"/>
      <c r="P53" s="981"/>
      <c r="Q53" s="981"/>
      <c r="R53" s="981"/>
      <c r="S53" s="982"/>
      <c r="T53" s="1050"/>
      <c r="U53" s="256"/>
      <c r="V53" s="169"/>
      <c r="W53" s="169"/>
      <c r="X53" s="169"/>
      <c r="Y53" s="169"/>
      <c r="Z53" s="169"/>
      <c r="AA53" s="391" t="s">
        <v>308</v>
      </c>
      <c r="AB53" s="251"/>
      <c r="AC53" s="985"/>
      <c r="AD53" s="987"/>
      <c r="AE53" s="987"/>
      <c r="AF53" s="987"/>
      <c r="AG53" s="987"/>
      <c r="AH53" s="987"/>
      <c r="AI53" s="987"/>
      <c r="AJ53" s="988"/>
    </row>
    <row r="54" spans="1:37" s="94" customFormat="1" ht="12.75" customHeight="1" x14ac:dyDescent="0.2">
      <c r="A54" s="1186">
        <f t="shared" ref="A54" si="64">1+A51</f>
        <v>14</v>
      </c>
      <c r="B54" s="1133" t="s">
        <v>268</v>
      </c>
      <c r="C54" s="997" t="s">
        <v>334</v>
      </c>
      <c r="D54" s="801"/>
      <c r="E54" s="810"/>
      <c r="F54" s="810"/>
      <c r="G54" s="813"/>
      <c r="H54" s="777">
        <v>7</v>
      </c>
      <c r="I54" s="810"/>
      <c r="J54" s="810"/>
      <c r="K54" s="813"/>
      <c r="L54" s="777"/>
      <c r="M54" s="976">
        <f t="shared" ref="M54" si="65">N54/30</f>
        <v>2</v>
      </c>
      <c r="N54" s="1138">
        <f>O54+T54</f>
        <v>60</v>
      </c>
      <c r="O54" s="1138">
        <f>P54+Q54+R54+S54</f>
        <v>40</v>
      </c>
      <c r="P54" s="1136">
        <v>38</v>
      </c>
      <c r="Q54" s="1136"/>
      <c r="R54" s="1136"/>
      <c r="S54" s="982">
        <v>2</v>
      </c>
      <c r="T54" s="1048">
        <f t="shared" ref="T54" si="66">SUM(U55:AB55)</f>
        <v>20</v>
      </c>
      <c r="U54" s="209"/>
      <c r="V54" s="170"/>
      <c r="W54" s="170"/>
      <c r="X54" s="170"/>
      <c r="Y54" s="170"/>
      <c r="Z54" s="164"/>
      <c r="AA54" s="164">
        <v>40</v>
      </c>
      <c r="AB54" s="210"/>
      <c r="AC54" s="985">
        <f t="shared" ref="AC54:AJ54" si="67">(U54+U55)/30</f>
        <v>0</v>
      </c>
      <c r="AD54" s="987">
        <f t="shared" si="67"/>
        <v>0</v>
      </c>
      <c r="AE54" s="987">
        <f t="shared" si="67"/>
        <v>0</v>
      </c>
      <c r="AF54" s="987">
        <f t="shared" si="67"/>
        <v>0</v>
      </c>
      <c r="AG54" s="987">
        <f t="shared" si="67"/>
        <v>0</v>
      </c>
      <c r="AH54" s="987">
        <f t="shared" si="67"/>
        <v>0</v>
      </c>
      <c r="AI54" s="987">
        <f t="shared" si="67"/>
        <v>2</v>
      </c>
      <c r="AJ54" s="989">
        <f t="shared" si="67"/>
        <v>0</v>
      </c>
      <c r="AK54" s="94" t="b">
        <f>P54+Q54+R54+S54=SUM(U54:AB54)</f>
        <v>1</v>
      </c>
    </row>
    <row r="55" spans="1:37" s="94" customFormat="1" ht="13.5" customHeight="1" x14ac:dyDescent="0.2">
      <c r="A55" s="1007"/>
      <c r="B55" s="1094"/>
      <c r="C55" s="997"/>
      <c r="D55" s="802"/>
      <c r="E55" s="929"/>
      <c r="F55" s="929"/>
      <c r="G55" s="814"/>
      <c r="H55" s="778"/>
      <c r="I55" s="929"/>
      <c r="J55" s="929"/>
      <c r="K55" s="814"/>
      <c r="L55" s="778"/>
      <c r="M55" s="976"/>
      <c r="N55" s="1139"/>
      <c r="O55" s="1139"/>
      <c r="P55" s="1137"/>
      <c r="Q55" s="1137"/>
      <c r="R55" s="1137"/>
      <c r="S55" s="982"/>
      <c r="T55" s="1049"/>
      <c r="U55" s="211"/>
      <c r="V55" s="212"/>
      <c r="W55" s="212"/>
      <c r="X55" s="212"/>
      <c r="Y55" s="212"/>
      <c r="Z55" s="175"/>
      <c r="AA55" s="175">
        <v>20</v>
      </c>
      <c r="AB55" s="213"/>
      <c r="AC55" s="985"/>
      <c r="AD55" s="987"/>
      <c r="AE55" s="987"/>
      <c r="AF55" s="987"/>
      <c r="AG55" s="987"/>
      <c r="AH55" s="987"/>
      <c r="AI55" s="987"/>
      <c r="AJ55" s="989"/>
    </row>
    <row r="56" spans="1:37" s="94" customFormat="1" ht="12.75" customHeight="1" x14ac:dyDescent="0.2">
      <c r="A56" s="1008"/>
      <c r="B56" s="1095"/>
      <c r="C56" s="998"/>
      <c r="D56" s="803"/>
      <c r="E56" s="812"/>
      <c r="F56" s="812"/>
      <c r="G56" s="815"/>
      <c r="H56" s="804"/>
      <c r="I56" s="812"/>
      <c r="J56" s="812"/>
      <c r="K56" s="815"/>
      <c r="L56" s="804"/>
      <c r="M56" s="976"/>
      <c r="N56" s="1140"/>
      <c r="O56" s="1140"/>
      <c r="P56" s="1017"/>
      <c r="Q56" s="1017"/>
      <c r="R56" s="1017"/>
      <c r="S56" s="982"/>
      <c r="T56" s="1050"/>
      <c r="U56" s="188"/>
      <c r="V56" s="175"/>
      <c r="W56" s="175"/>
      <c r="X56" s="175"/>
      <c r="Y56" s="175"/>
      <c r="Z56" s="166"/>
      <c r="AA56" s="166" t="s">
        <v>308</v>
      </c>
      <c r="AB56" s="193"/>
      <c r="AC56" s="985"/>
      <c r="AD56" s="987"/>
      <c r="AE56" s="987"/>
      <c r="AF56" s="987"/>
      <c r="AG56" s="987"/>
      <c r="AH56" s="987"/>
      <c r="AI56" s="987"/>
      <c r="AJ56" s="989"/>
    </row>
    <row r="57" spans="1:37" s="94" customFormat="1" ht="16.5" customHeight="1" x14ac:dyDescent="0.2">
      <c r="A57" s="1186">
        <v>15</v>
      </c>
      <c r="B57" s="1133" t="s">
        <v>269</v>
      </c>
      <c r="C57" s="1093" t="s">
        <v>176</v>
      </c>
      <c r="D57" s="801"/>
      <c r="E57" s="810"/>
      <c r="F57" s="810"/>
      <c r="G57" s="813"/>
      <c r="H57" s="777">
        <v>6</v>
      </c>
      <c r="I57" s="810"/>
      <c r="J57" s="810"/>
      <c r="K57" s="813"/>
      <c r="L57" s="816"/>
      <c r="M57" s="1176">
        <f t="shared" ref="M57" si="68">N57/30</f>
        <v>3</v>
      </c>
      <c r="N57" s="1138">
        <f>O57+T57</f>
        <v>90</v>
      </c>
      <c r="O57" s="1138">
        <f>P57+Q57+R57+S57</f>
        <v>90</v>
      </c>
      <c r="P57" s="1136"/>
      <c r="Q57" s="1136"/>
      <c r="R57" s="1136">
        <v>90</v>
      </c>
      <c r="S57" s="1136"/>
      <c r="T57" s="1048">
        <f t="shared" ref="T57:T63" si="69">SUM(U58:AB58)</f>
        <v>0</v>
      </c>
      <c r="U57" s="368"/>
      <c r="V57" s="170"/>
      <c r="W57" s="170"/>
      <c r="X57" s="170"/>
      <c r="Y57" s="170"/>
      <c r="Z57" s="164">
        <v>90</v>
      </c>
      <c r="AA57" s="170"/>
      <c r="AB57" s="210"/>
      <c r="AC57" s="1045">
        <f t="shared" ref="AC57:AI57" si="70">(U57+U59)/30</f>
        <v>0</v>
      </c>
      <c r="AD57" s="1038">
        <f t="shared" si="70"/>
        <v>0</v>
      </c>
      <c r="AE57" s="1038">
        <f t="shared" si="70"/>
        <v>0</v>
      </c>
      <c r="AF57" s="1038">
        <f t="shared" si="70"/>
        <v>0</v>
      </c>
      <c r="AG57" s="1038">
        <f t="shared" si="70"/>
        <v>0</v>
      </c>
      <c r="AH57" s="987">
        <f t="shared" si="63"/>
        <v>3</v>
      </c>
      <c r="AI57" s="1038">
        <f t="shared" si="70"/>
        <v>0</v>
      </c>
      <c r="AJ57" s="1046">
        <f t="shared" si="63"/>
        <v>0</v>
      </c>
      <c r="AK57" s="94" t="b">
        <f>P57+Q57+R57=SUM(U57:AB57)</f>
        <v>1</v>
      </c>
    </row>
    <row r="58" spans="1:37" s="94" customFormat="1" ht="16.5" customHeight="1" x14ac:dyDescent="0.2">
      <c r="A58" s="1007"/>
      <c r="B58" s="1094"/>
      <c r="C58" s="1024"/>
      <c r="D58" s="802"/>
      <c r="E58" s="929"/>
      <c r="F58" s="929"/>
      <c r="G58" s="814"/>
      <c r="H58" s="778"/>
      <c r="I58" s="929"/>
      <c r="J58" s="929"/>
      <c r="K58" s="814"/>
      <c r="L58" s="817"/>
      <c r="M58" s="1177"/>
      <c r="N58" s="1139"/>
      <c r="O58" s="1139"/>
      <c r="P58" s="1137"/>
      <c r="Q58" s="1137"/>
      <c r="R58" s="1137"/>
      <c r="S58" s="1137"/>
      <c r="T58" s="1049"/>
      <c r="U58" s="211"/>
      <c r="V58" s="212"/>
      <c r="W58" s="212"/>
      <c r="X58" s="212"/>
      <c r="Y58" s="212"/>
      <c r="Z58" s="175"/>
      <c r="AA58" s="212"/>
      <c r="AB58" s="213"/>
      <c r="AC58" s="1045"/>
      <c r="AD58" s="1038"/>
      <c r="AE58" s="1038"/>
      <c r="AF58" s="1038"/>
      <c r="AG58" s="1038"/>
      <c r="AH58" s="987"/>
      <c r="AI58" s="1038"/>
      <c r="AJ58" s="1047"/>
    </row>
    <row r="59" spans="1:37" s="94" customFormat="1" ht="14.25" customHeight="1" x14ac:dyDescent="0.2">
      <c r="A59" s="1008"/>
      <c r="B59" s="1095"/>
      <c r="C59" s="1025"/>
      <c r="D59" s="803"/>
      <c r="E59" s="812"/>
      <c r="F59" s="812"/>
      <c r="G59" s="815"/>
      <c r="H59" s="804"/>
      <c r="I59" s="812"/>
      <c r="J59" s="812"/>
      <c r="K59" s="815"/>
      <c r="L59" s="818"/>
      <c r="M59" s="1178"/>
      <c r="N59" s="1140"/>
      <c r="O59" s="1140"/>
      <c r="P59" s="1017"/>
      <c r="Q59" s="1017"/>
      <c r="R59" s="1017"/>
      <c r="S59" s="1017"/>
      <c r="T59" s="1050"/>
      <c r="U59" s="188"/>
      <c r="V59" s="175"/>
      <c r="W59" s="175"/>
      <c r="X59" s="175"/>
      <c r="Y59" s="175"/>
      <c r="Z59" s="248" t="s">
        <v>308</v>
      </c>
      <c r="AA59" s="175"/>
      <c r="AB59" s="193"/>
      <c r="AC59" s="1045"/>
      <c r="AD59" s="1038"/>
      <c r="AE59" s="1038"/>
      <c r="AF59" s="1038"/>
      <c r="AG59" s="1038"/>
      <c r="AH59" s="987"/>
      <c r="AI59" s="1038"/>
      <c r="AJ59" s="988"/>
    </row>
    <row r="60" spans="1:37" s="94" customFormat="1" ht="14.25" customHeight="1" x14ac:dyDescent="0.2">
      <c r="A60" s="1186">
        <f t="shared" ref="A60" si="71">1+A57</f>
        <v>16</v>
      </c>
      <c r="B60" s="1133" t="s">
        <v>270</v>
      </c>
      <c r="C60" s="1093" t="s">
        <v>179</v>
      </c>
      <c r="D60" s="801"/>
      <c r="E60" s="810"/>
      <c r="F60" s="810"/>
      <c r="G60" s="813"/>
      <c r="H60" s="777">
        <v>8</v>
      </c>
      <c r="I60" s="810"/>
      <c r="J60" s="810"/>
      <c r="K60" s="813"/>
      <c r="L60" s="816"/>
      <c r="M60" s="1176">
        <f t="shared" ref="M60" si="72">N60/30</f>
        <v>6</v>
      </c>
      <c r="N60" s="1138">
        <f>O60+T60</f>
        <v>180</v>
      </c>
      <c r="O60" s="1138">
        <f>P60+Q60+R60+S60</f>
        <v>180</v>
      </c>
      <c r="P60" s="1136"/>
      <c r="Q60" s="1136"/>
      <c r="R60" s="1136">
        <v>180</v>
      </c>
      <c r="S60" s="1136"/>
      <c r="T60" s="1048">
        <f t="shared" si="69"/>
        <v>0</v>
      </c>
      <c r="U60" s="368"/>
      <c r="V60" s="170"/>
      <c r="W60" s="170"/>
      <c r="X60" s="170"/>
      <c r="Y60" s="170"/>
      <c r="Z60" s="164"/>
      <c r="AA60" s="164"/>
      <c r="AB60" s="164">
        <v>180</v>
      </c>
      <c r="AC60" s="1045">
        <f t="shared" ref="AC60:AI60" si="73">(U60+U62)/30</f>
        <v>0</v>
      </c>
      <c r="AD60" s="1038">
        <f t="shared" si="73"/>
        <v>0</v>
      </c>
      <c r="AE60" s="1038">
        <f t="shared" si="73"/>
        <v>0</v>
      </c>
      <c r="AF60" s="1038">
        <f t="shared" si="73"/>
        <v>0</v>
      </c>
      <c r="AG60" s="1038">
        <f t="shared" si="73"/>
        <v>0</v>
      </c>
      <c r="AH60" s="1038">
        <f t="shared" si="73"/>
        <v>0</v>
      </c>
      <c r="AI60" s="1038">
        <f t="shared" si="73"/>
        <v>0</v>
      </c>
      <c r="AJ60" s="1046">
        <f t="shared" si="63"/>
        <v>6</v>
      </c>
      <c r="AK60" s="94" t="b">
        <f>P60+Q60+R60=SUM(U60:AB60)</f>
        <v>1</v>
      </c>
    </row>
    <row r="61" spans="1:37" s="94" customFormat="1" ht="12.75" customHeight="1" x14ac:dyDescent="0.2">
      <c r="A61" s="1007"/>
      <c r="B61" s="1094"/>
      <c r="C61" s="1024"/>
      <c r="D61" s="802"/>
      <c r="E61" s="929"/>
      <c r="F61" s="929"/>
      <c r="G61" s="814"/>
      <c r="H61" s="778"/>
      <c r="I61" s="929"/>
      <c r="J61" s="929"/>
      <c r="K61" s="814"/>
      <c r="L61" s="817"/>
      <c r="M61" s="1177"/>
      <c r="N61" s="1139"/>
      <c r="O61" s="1139"/>
      <c r="P61" s="1137"/>
      <c r="Q61" s="1137"/>
      <c r="R61" s="1137"/>
      <c r="S61" s="1137"/>
      <c r="T61" s="1049"/>
      <c r="U61" s="211"/>
      <c r="V61" s="212"/>
      <c r="W61" s="212"/>
      <c r="X61" s="212"/>
      <c r="Y61" s="212"/>
      <c r="Z61" s="175"/>
      <c r="AA61" s="175"/>
      <c r="AB61" s="193"/>
      <c r="AC61" s="1045"/>
      <c r="AD61" s="1038"/>
      <c r="AE61" s="1038"/>
      <c r="AF61" s="1038"/>
      <c r="AG61" s="1038"/>
      <c r="AH61" s="1038"/>
      <c r="AI61" s="1038"/>
      <c r="AJ61" s="1047"/>
    </row>
    <row r="62" spans="1:37" s="94" customFormat="1" ht="12.75" customHeight="1" x14ac:dyDescent="0.2">
      <c r="A62" s="1008"/>
      <c r="B62" s="1095"/>
      <c r="C62" s="1025"/>
      <c r="D62" s="803"/>
      <c r="E62" s="812"/>
      <c r="F62" s="812"/>
      <c r="G62" s="815"/>
      <c r="H62" s="804"/>
      <c r="I62" s="812"/>
      <c r="J62" s="812"/>
      <c r="K62" s="815"/>
      <c r="L62" s="818"/>
      <c r="M62" s="1178"/>
      <c r="N62" s="1140"/>
      <c r="O62" s="1140"/>
      <c r="P62" s="1017"/>
      <c r="Q62" s="1017"/>
      <c r="R62" s="1017"/>
      <c r="S62" s="1017"/>
      <c r="T62" s="1050"/>
      <c r="U62" s="188"/>
      <c r="V62" s="175"/>
      <c r="W62" s="175"/>
      <c r="X62" s="175"/>
      <c r="Y62" s="175"/>
      <c r="Z62" s="175"/>
      <c r="AA62" s="175">
        <v>0</v>
      </c>
      <c r="AB62" s="248" t="s">
        <v>308</v>
      </c>
      <c r="AC62" s="1045"/>
      <c r="AD62" s="1038"/>
      <c r="AE62" s="1038"/>
      <c r="AF62" s="1038"/>
      <c r="AG62" s="1038"/>
      <c r="AH62" s="1038"/>
      <c r="AI62" s="1038"/>
      <c r="AJ62" s="988"/>
    </row>
    <row r="63" spans="1:37" s="109" customFormat="1" ht="13.5" customHeight="1" x14ac:dyDescent="0.2">
      <c r="A63" s="1186">
        <f t="shared" ref="A63" si="74">1+A60</f>
        <v>17</v>
      </c>
      <c r="B63" s="1133" t="s">
        <v>333</v>
      </c>
      <c r="C63" s="1305" t="s">
        <v>216</v>
      </c>
      <c r="D63" s="513"/>
      <c r="E63" s="514"/>
      <c r="F63" s="514"/>
      <c r="G63" s="515"/>
      <c r="H63" s="516"/>
      <c r="I63" s="514"/>
      <c r="J63" s="514"/>
      <c r="K63" s="515"/>
      <c r="L63" s="517"/>
      <c r="M63" s="1176">
        <f t="shared" ref="M63" si="75">N63/30</f>
        <v>5</v>
      </c>
      <c r="N63" s="1138">
        <f>O63+T63</f>
        <v>150</v>
      </c>
      <c r="O63" s="1175">
        <f>SUM(P63:S65)</f>
        <v>0</v>
      </c>
      <c r="P63" s="1505"/>
      <c r="Q63" s="1505"/>
      <c r="R63" s="1505"/>
      <c r="S63" s="1505"/>
      <c r="T63" s="1048">
        <f t="shared" si="69"/>
        <v>150</v>
      </c>
      <c r="U63" s="410"/>
      <c r="V63" s="206"/>
      <c r="W63" s="206"/>
      <c r="X63" s="206"/>
      <c r="Y63" s="206"/>
      <c r="Z63" s="206"/>
      <c r="AA63" s="206"/>
      <c r="AB63" s="411"/>
      <c r="AC63" s="1246">
        <f t="shared" ref="AC63:AI63" si="76">(U63+U65)/30</f>
        <v>0</v>
      </c>
      <c r="AD63" s="1038">
        <f t="shared" si="76"/>
        <v>0</v>
      </c>
      <c r="AE63" s="1038">
        <f t="shared" si="76"/>
        <v>0</v>
      </c>
      <c r="AF63" s="1038">
        <f t="shared" si="76"/>
        <v>0</v>
      </c>
      <c r="AG63" s="1038">
        <f t="shared" si="76"/>
        <v>0</v>
      </c>
      <c r="AH63" s="1038">
        <f t="shared" si="76"/>
        <v>0</v>
      </c>
      <c r="AI63" s="1038">
        <f t="shared" si="76"/>
        <v>0</v>
      </c>
      <c r="AJ63" s="1046">
        <f t="shared" ref="AJ63" si="77">(AB63+AB64)/30</f>
        <v>5</v>
      </c>
      <c r="AK63" s="94" t="b">
        <f>P63+Q63+R63+S63=SUM(U63:AB63)</f>
        <v>1</v>
      </c>
    </row>
    <row r="64" spans="1:37" s="109" customFormat="1" ht="12" customHeight="1" x14ac:dyDescent="0.2">
      <c r="A64" s="1007"/>
      <c r="B64" s="1094"/>
      <c r="C64" s="1306"/>
      <c r="D64" s="518">
        <v>8</v>
      </c>
      <c r="E64" s="519"/>
      <c r="F64" s="519"/>
      <c r="G64" s="520"/>
      <c r="H64" s="521"/>
      <c r="I64" s="519"/>
      <c r="J64" s="519"/>
      <c r="K64" s="520"/>
      <c r="L64" s="522"/>
      <c r="M64" s="1177"/>
      <c r="N64" s="1139"/>
      <c r="O64" s="1175"/>
      <c r="P64" s="1506"/>
      <c r="Q64" s="1506"/>
      <c r="R64" s="1506"/>
      <c r="S64" s="1506"/>
      <c r="T64" s="1049"/>
      <c r="U64" s="410"/>
      <c r="V64" s="206"/>
      <c r="W64" s="206"/>
      <c r="X64" s="206"/>
      <c r="Y64" s="206"/>
      <c r="Z64" s="206"/>
      <c r="AA64" s="206"/>
      <c r="AB64" s="165">
        <v>150</v>
      </c>
      <c r="AC64" s="1246"/>
      <c r="AD64" s="1038"/>
      <c r="AE64" s="1038"/>
      <c r="AF64" s="1038"/>
      <c r="AG64" s="1038"/>
      <c r="AH64" s="1038"/>
      <c r="AI64" s="1038"/>
      <c r="AJ64" s="1047"/>
      <c r="AK64" s="94"/>
    </row>
    <row r="65" spans="1:44" s="109" customFormat="1" ht="13.5" customHeight="1" thickBot="1" x14ac:dyDescent="0.3">
      <c r="A65" s="1008"/>
      <c r="B65" s="1095"/>
      <c r="C65" s="1307"/>
      <c r="D65" s="523"/>
      <c r="E65" s="524"/>
      <c r="F65" s="524"/>
      <c r="G65" s="525"/>
      <c r="H65" s="526"/>
      <c r="I65" s="524"/>
      <c r="J65" s="524"/>
      <c r="K65" s="525"/>
      <c r="L65" s="527"/>
      <c r="M65" s="1178"/>
      <c r="N65" s="1140"/>
      <c r="O65" s="1175"/>
      <c r="P65" s="1507"/>
      <c r="Q65" s="1507"/>
      <c r="R65" s="1507"/>
      <c r="S65" s="1507"/>
      <c r="T65" s="1050"/>
      <c r="U65" s="410"/>
      <c r="V65" s="206"/>
      <c r="W65" s="206"/>
      <c r="X65" s="206"/>
      <c r="Y65" s="206"/>
      <c r="Z65" s="206"/>
      <c r="AA65" s="206"/>
      <c r="AB65" s="530" t="s">
        <v>386</v>
      </c>
      <c r="AC65" s="1246"/>
      <c r="AD65" s="1038"/>
      <c r="AE65" s="1038"/>
      <c r="AF65" s="1038"/>
      <c r="AG65" s="1038"/>
      <c r="AH65" s="1038"/>
      <c r="AI65" s="1038"/>
      <c r="AJ65" s="1345"/>
    </row>
    <row r="66" spans="1:44" s="103" customFormat="1" ht="15.75" customHeight="1" x14ac:dyDescent="0.2">
      <c r="A66" s="1121" t="s">
        <v>291</v>
      </c>
      <c r="B66" s="1122"/>
      <c r="C66" s="1123"/>
      <c r="D66" s="582"/>
      <c r="E66" s="583"/>
      <c r="F66" s="583"/>
      <c r="G66" s="584"/>
      <c r="H66" s="585"/>
      <c r="I66" s="583"/>
      <c r="J66" s="583"/>
      <c r="K66" s="584"/>
      <c r="L66" s="586"/>
      <c r="M66" s="1099">
        <f>SUM(M27:M65)</f>
        <v>51.5</v>
      </c>
      <c r="N66" s="1074">
        <f t="shared" ref="N66:T66" si="78">SUM(N27:N65)</f>
        <v>1545</v>
      </c>
      <c r="O66" s="1074">
        <f t="shared" si="78"/>
        <v>988</v>
      </c>
      <c r="P66" s="1074">
        <f t="shared" si="78"/>
        <v>370</v>
      </c>
      <c r="Q66" s="1074">
        <f t="shared" si="78"/>
        <v>208</v>
      </c>
      <c r="R66" s="1074">
        <f t="shared" si="78"/>
        <v>394</v>
      </c>
      <c r="S66" s="1074">
        <f t="shared" si="78"/>
        <v>16</v>
      </c>
      <c r="T66" s="1076">
        <f t="shared" si="78"/>
        <v>557</v>
      </c>
      <c r="U66" s="558">
        <f>+U27+U30+U33+U36+U39+U42+U45+U48+U51+U54+U57+U60+U63</f>
        <v>0</v>
      </c>
      <c r="V66" s="558">
        <f t="shared" ref="V66:AB66" si="79">+V27+V30+V33+V36+V39+V42+V45+V48+V51+V54+V57+V60+V63</f>
        <v>0</v>
      </c>
      <c r="W66" s="558">
        <f t="shared" si="79"/>
        <v>88</v>
      </c>
      <c r="X66" s="558">
        <f t="shared" si="79"/>
        <v>132</v>
      </c>
      <c r="Y66" s="558">
        <f t="shared" si="79"/>
        <v>114</v>
      </c>
      <c r="Z66" s="558">
        <f t="shared" si="79"/>
        <v>204</v>
      </c>
      <c r="AA66" s="558">
        <f t="shared" si="79"/>
        <v>210</v>
      </c>
      <c r="AB66" s="558">
        <f t="shared" si="79"/>
        <v>240</v>
      </c>
      <c r="AC66" s="1078">
        <f>SUM(AC25:AC63)</f>
        <v>0</v>
      </c>
      <c r="AD66" s="1072">
        <f t="shared" ref="AD66:AJ66" si="80">SUM(AD25:AD63)</f>
        <v>0</v>
      </c>
      <c r="AE66" s="1072">
        <f t="shared" si="80"/>
        <v>4.0666666666666664</v>
      </c>
      <c r="AF66" s="1072">
        <f t="shared" si="80"/>
        <v>6.9333333333333336</v>
      </c>
      <c r="AG66" s="1072">
        <f t="shared" si="80"/>
        <v>6.7666666666666666</v>
      </c>
      <c r="AH66" s="1072">
        <f t="shared" si="80"/>
        <v>9.2333333333333343</v>
      </c>
      <c r="AI66" s="1072">
        <f t="shared" si="80"/>
        <v>10.5</v>
      </c>
      <c r="AJ66" s="1082">
        <f t="shared" si="80"/>
        <v>14</v>
      </c>
      <c r="AK66" s="690" t="b">
        <f>(U66+U67)/30=AC66</f>
        <v>1</v>
      </c>
      <c r="AL66" s="690" t="b">
        <f t="shared" ref="AL66" si="81">(V66+V67)/30=AD66</f>
        <v>1</v>
      </c>
      <c r="AM66" s="690" t="b">
        <f t="shared" ref="AM66" si="82">(W66+W67)/30=AE66</f>
        <v>1</v>
      </c>
      <c r="AN66" s="690" t="b">
        <f t="shared" ref="AN66" si="83">(X66+X67)/30=AF66</f>
        <v>1</v>
      </c>
      <c r="AO66" s="690" t="b">
        <f t="shared" ref="AO66" si="84">(Y66+Y67)/30=AG66</f>
        <v>1</v>
      </c>
      <c r="AP66" s="690" t="b">
        <f t="shared" ref="AP66" si="85">(Z66+Z67)/30=AH66</f>
        <v>1</v>
      </c>
      <c r="AQ66" s="690" t="b">
        <f t="shared" ref="AQ66:AR66" si="86">(AA66+AA67)/30=AI66</f>
        <v>1</v>
      </c>
      <c r="AR66" s="690" t="b">
        <f t="shared" si="86"/>
        <v>1</v>
      </c>
    </row>
    <row r="67" spans="1:44" s="103" customFormat="1" ht="13.5" customHeight="1" thickBot="1" x14ac:dyDescent="0.3">
      <c r="A67" s="1124"/>
      <c r="B67" s="1125"/>
      <c r="C67" s="1126"/>
      <c r="D67" s="587"/>
      <c r="E67" s="588"/>
      <c r="F67" s="588"/>
      <c r="G67" s="589"/>
      <c r="H67" s="590"/>
      <c r="I67" s="588"/>
      <c r="J67" s="588"/>
      <c r="K67" s="589"/>
      <c r="L67" s="591"/>
      <c r="M67" s="1100"/>
      <c r="N67" s="1075"/>
      <c r="O67" s="1075"/>
      <c r="P67" s="1075"/>
      <c r="Q67" s="1075"/>
      <c r="R67" s="1075"/>
      <c r="S67" s="1075"/>
      <c r="T67" s="1077"/>
      <c r="U67" s="563">
        <f>+U28+U31+U34+U37+U40+U43+U46+U49+U52+U55+U58+U61+U64</f>
        <v>0</v>
      </c>
      <c r="V67" s="563">
        <f t="shared" ref="V67:AB67" si="87">+V28+V31+V34+V37+V40+V43+V46+V49+V52+V55+V58+V61+V64</f>
        <v>0</v>
      </c>
      <c r="W67" s="563">
        <f t="shared" si="87"/>
        <v>34</v>
      </c>
      <c r="X67" s="563">
        <f t="shared" si="87"/>
        <v>76</v>
      </c>
      <c r="Y67" s="563">
        <f t="shared" si="87"/>
        <v>89</v>
      </c>
      <c r="Z67" s="563">
        <f t="shared" si="87"/>
        <v>73</v>
      </c>
      <c r="AA67" s="563">
        <f t="shared" si="87"/>
        <v>105</v>
      </c>
      <c r="AB67" s="563">
        <f t="shared" si="87"/>
        <v>180</v>
      </c>
      <c r="AC67" s="1079"/>
      <c r="AD67" s="1073"/>
      <c r="AE67" s="1073"/>
      <c r="AF67" s="1073"/>
      <c r="AG67" s="1073"/>
      <c r="AH67" s="1073"/>
      <c r="AI67" s="1073"/>
      <c r="AJ67" s="1083"/>
    </row>
    <row r="68" spans="1:44" s="101" customFormat="1" ht="13.5" customHeight="1" x14ac:dyDescent="0.2">
      <c r="A68" s="1121" t="s">
        <v>292</v>
      </c>
      <c r="B68" s="1122"/>
      <c r="C68" s="1123"/>
      <c r="D68" s="582"/>
      <c r="E68" s="583"/>
      <c r="F68" s="583"/>
      <c r="G68" s="584"/>
      <c r="H68" s="585"/>
      <c r="I68" s="583"/>
      <c r="J68" s="583"/>
      <c r="K68" s="584"/>
      <c r="L68" s="586"/>
      <c r="M68" s="1099">
        <f>SUM(M24,M66)</f>
        <v>80.5</v>
      </c>
      <c r="N68" s="1074">
        <f t="shared" ref="N68:T68" si="88">SUM(N24,N66)</f>
        <v>2415</v>
      </c>
      <c r="O68" s="1074">
        <f t="shared" si="88"/>
        <v>1568</v>
      </c>
      <c r="P68" s="1074">
        <f t="shared" si="88"/>
        <v>572</v>
      </c>
      <c r="Q68" s="1074">
        <f t="shared" si="88"/>
        <v>282</v>
      </c>
      <c r="R68" s="1074">
        <f t="shared" si="88"/>
        <v>678</v>
      </c>
      <c r="S68" s="1074">
        <f t="shared" si="88"/>
        <v>36</v>
      </c>
      <c r="T68" s="1076">
        <f t="shared" si="88"/>
        <v>847</v>
      </c>
      <c r="U68" s="558">
        <f>SUM(U24,U66)</f>
        <v>188</v>
      </c>
      <c r="V68" s="559">
        <f t="shared" ref="V68:AB68" si="89">SUM(V24,V66)</f>
        <v>200</v>
      </c>
      <c r="W68" s="559">
        <f t="shared" si="89"/>
        <v>220</v>
      </c>
      <c r="X68" s="559">
        <f t="shared" si="89"/>
        <v>192</v>
      </c>
      <c r="Y68" s="559">
        <f t="shared" si="89"/>
        <v>114</v>
      </c>
      <c r="Z68" s="559">
        <f t="shared" si="89"/>
        <v>204</v>
      </c>
      <c r="AA68" s="559">
        <f t="shared" si="89"/>
        <v>210</v>
      </c>
      <c r="AB68" s="560">
        <f t="shared" si="89"/>
        <v>240</v>
      </c>
      <c r="AC68" s="1078">
        <f>SUM(AC24,AC66)</f>
        <v>9.2666666666666657</v>
      </c>
      <c r="AD68" s="1072">
        <f t="shared" ref="AD68:AJ68" si="90">SUM(AD24,AD66)</f>
        <v>9.8666666666666671</v>
      </c>
      <c r="AE68" s="1072">
        <f t="shared" si="90"/>
        <v>10.833333333333332</v>
      </c>
      <c r="AF68" s="1072">
        <f t="shared" si="90"/>
        <v>10.033333333333333</v>
      </c>
      <c r="AG68" s="1072">
        <f t="shared" si="90"/>
        <v>6.7666666666666666</v>
      </c>
      <c r="AH68" s="1072">
        <f t="shared" si="90"/>
        <v>9.2333333333333343</v>
      </c>
      <c r="AI68" s="1072">
        <f t="shared" si="90"/>
        <v>10.5</v>
      </c>
      <c r="AJ68" s="1072">
        <f t="shared" si="90"/>
        <v>14</v>
      </c>
      <c r="AK68" s="690" t="b">
        <f>(U68+U69)/30=AC68</f>
        <v>1</v>
      </c>
      <c r="AL68" s="690" t="b">
        <f t="shared" ref="AL68:AR68" si="91">(V68+V69)/30=AD68</f>
        <v>1</v>
      </c>
      <c r="AM68" s="690" t="b">
        <f t="shared" si="91"/>
        <v>1</v>
      </c>
      <c r="AN68" s="690" t="b">
        <f t="shared" si="91"/>
        <v>1</v>
      </c>
      <c r="AO68" s="690" t="b">
        <f t="shared" si="91"/>
        <v>1</v>
      </c>
      <c r="AP68" s="690" t="b">
        <f t="shared" si="91"/>
        <v>1</v>
      </c>
      <c r="AQ68" s="690" t="b">
        <f t="shared" si="91"/>
        <v>1</v>
      </c>
      <c r="AR68" s="690" t="b">
        <f t="shared" si="91"/>
        <v>1</v>
      </c>
    </row>
    <row r="69" spans="1:44" s="101" customFormat="1" ht="15" customHeight="1" thickBot="1" x14ac:dyDescent="0.25">
      <c r="A69" s="1124"/>
      <c r="B69" s="1125"/>
      <c r="C69" s="1126"/>
      <c r="D69" s="587"/>
      <c r="E69" s="588"/>
      <c r="F69" s="588"/>
      <c r="G69" s="589"/>
      <c r="H69" s="590"/>
      <c r="I69" s="588"/>
      <c r="J69" s="588"/>
      <c r="K69" s="589"/>
      <c r="L69" s="591"/>
      <c r="M69" s="1100"/>
      <c r="N69" s="1075"/>
      <c r="O69" s="1075"/>
      <c r="P69" s="1075"/>
      <c r="Q69" s="1075"/>
      <c r="R69" s="1075"/>
      <c r="S69" s="1075"/>
      <c r="T69" s="1077"/>
      <c r="U69" s="563">
        <f>SUM(U25,U67)</f>
        <v>90</v>
      </c>
      <c r="V69" s="564">
        <f t="shared" ref="V69:AB69" si="92">SUM(V25,V67)</f>
        <v>96</v>
      </c>
      <c r="W69" s="564">
        <f t="shared" si="92"/>
        <v>105</v>
      </c>
      <c r="X69" s="564">
        <f t="shared" si="92"/>
        <v>109</v>
      </c>
      <c r="Y69" s="564">
        <f t="shared" si="92"/>
        <v>89</v>
      </c>
      <c r="Z69" s="564">
        <f t="shared" si="92"/>
        <v>73</v>
      </c>
      <c r="AA69" s="564">
        <f t="shared" si="92"/>
        <v>105</v>
      </c>
      <c r="AB69" s="565">
        <f t="shared" si="92"/>
        <v>180</v>
      </c>
      <c r="AC69" s="1079"/>
      <c r="AD69" s="1073"/>
      <c r="AE69" s="1073"/>
      <c r="AF69" s="1073"/>
      <c r="AG69" s="1073"/>
      <c r="AH69" s="1073"/>
      <c r="AI69" s="1073"/>
      <c r="AJ69" s="1073"/>
    </row>
    <row r="70" spans="1:44" s="112" customFormat="1" ht="15" customHeight="1" thickBot="1" x14ac:dyDescent="0.3">
      <c r="A70" s="1088" t="s">
        <v>293</v>
      </c>
      <c r="B70" s="1089"/>
      <c r="C70" s="1089"/>
      <c r="D70" s="1089"/>
      <c r="E70" s="1089"/>
      <c r="F70" s="1089"/>
      <c r="G70" s="1089"/>
      <c r="H70" s="1089"/>
      <c r="I70" s="1089"/>
      <c r="J70" s="1089"/>
      <c r="K70" s="1089"/>
      <c r="L70" s="1089"/>
      <c r="M70" s="1089"/>
      <c r="N70" s="1089"/>
      <c r="O70" s="1089"/>
      <c r="P70" s="1089"/>
      <c r="Q70" s="1089"/>
      <c r="R70" s="1089"/>
      <c r="S70" s="1089"/>
      <c r="T70" s="1089"/>
      <c r="U70" s="1089"/>
      <c r="V70" s="1089"/>
      <c r="W70" s="1089"/>
      <c r="X70" s="1089"/>
      <c r="Y70" s="1089"/>
      <c r="Z70" s="1089"/>
      <c r="AA70" s="1089"/>
      <c r="AB70" s="1089"/>
      <c r="AC70" s="1089"/>
      <c r="AD70" s="1089"/>
      <c r="AE70" s="1089"/>
      <c r="AF70" s="1089"/>
      <c r="AG70" s="1089"/>
      <c r="AH70" s="1089"/>
      <c r="AI70" s="1089"/>
      <c r="AJ70" s="1090"/>
    </row>
    <row r="71" spans="1:44" s="112" customFormat="1" ht="15" customHeight="1" thickBot="1" x14ac:dyDescent="0.3">
      <c r="A71" s="1088" t="s">
        <v>294</v>
      </c>
      <c r="B71" s="1089"/>
      <c r="C71" s="1089"/>
      <c r="D71" s="1089"/>
      <c r="E71" s="1089"/>
      <c r="F71" s="1089"/>
      <c r="G71" s="1089"/>
      <c r="H71" s="1089"/>
      <c r="I71" s="1089"/>
      <c r="J71" s="1089"/>
      <c r="K71" s="1089"/>
      <c r="L71" s="1089"/>
      <c r="M71" s="1089"/>
      <c r="N71" s="1089"/>
      <c r="O71" s="1089"/>
      <c r="P71" s="1089"/>
      <c r="Q71" s="1089"/>
      <c r="R71" s="1089"/>
      <c r="S71" s="1089"/>
      <c r="T71" s="1089"/>
      <c r="U71" s="1089"/>
      <c r="V71" s="1089"/>
      <c r="W71" s="1089"/>
      <c r="X71" s="1089"/>
      <c r="Y71" s="1089"/>
      <c r="Z71" s="1089"/>
      <c r="AA71" s="1089"/>
      <c r="AB71" s="1089"/>
      <c r="AC71" s="1089"/>
      <c r="AD71" s="1089"/>
      <c r="AE71" s="1089"/>
      <c r="AF71" s="1089"/>
      <c r="AG71" s="1089"/>
      <c r="AH71" s="1089"/>
      <c r="AI71" s="1089"/>
      <c r="AJ71" s="1090"/>
    </row>
    <row r="72" spans="1:44" s="109" customFormat="1" ht="14.25" customHeight="1" thickBot="1" x14ac:dyDescent="0.3">
      <c r="A72" s="1088" t="s">
        <v>180</v>
      </c>
      <c r="B72" s="1089"/>
      <c r="C72" s="1089"/>
      <c r="D72" s="1089"/>
      <c r="E72" s="1089"/>
      <c r="F72" s="1089"/>
      <c r="G72" s="1089"/>
      <c r="H72" s="1089"/>
      <c r="I72" s="1089"/>
      <c r="J72" s="1089"/>
      <c r="K72" s="1089"/>
      <c r="L72" s="1089"/>
      <c r="M72" s="1089"/>
      <c r="N72" s="1089"/>
      <c r="O72" s="1089"/>
      <c r="P72" s="1089"/>
      <c r="Q72" s="1089"/>
      <c r="R72" s="1089"/>
      <c r="S72" s="1089"/>
      <c r="T72" s="1089"/>
      <c r="U72" s="1089"/>
      <c r="V72" s="1089"/>
      <c r="W72" s="1089"/>
      <c r="X72" s="1089"/>
      <c r="Y72" s="1089"/>
      <c r="Z72" s="1089"/>
      <c r="AA72" s="1089"/>
      <c r="AB72" s="1089"/>
      <c r="AC72" s="1089"/>
      <c r="AD72" s="1089"/>
      <c r="AE72" s="1089"/>
      <c r="AF72" s="1089"/>
      <c r="AG72" s="1089"/>
      <c r="AH72" s="1089"/>
      <c r="AI72" s="1089"/>
      <c r="AJ72" s="1090"/>
    </row>
    <row r="73" spans="1:44" s="110" customFormat="1" ht="14.25" customHeight="1" x14ac:dyDescent="0.2">
      <c r="A73" s="1096">
        <v>18</v>
      </c>
      <c r="B73" s="1094" t="s">
        <v>185</v>
      </c>
      <c r="C73" s="1093" t="s">
        <v>209</v>
      </c>
      <c r="D73" s="1027"/>
      <c r="E73" s="1030"/>
      <c r="F73" s="1030"/>
      <c r="G73" s="1010"/>
      <c r="H73" s="1033">
        <v>4</v>
      </c>
      <c r="I73" s="1030"/>
      <c r="J73" s="1157"/>
      <c r="K73" s="1143"/>
      <c r="L73" s="1041"/>
      <c r="M73" s="1150">
        <f t="shared" ref="M73" si="93">N73/30</f>
        <v>1</v>
      </c>
      <c r="N73" s="1058">
        <f t="shared" ref="N73" si="94">O73+T73</f>
        <v>30</v>
      </c>
      <c r="O73" s="978">
        <f t="shared" ref="O73" si="95">P73+Q73+R73+S73</f>
        <v>22</v>
      </c>
      <c r="P73" s="1098">
        <v>10</v>
      </c>
      <c r="Q73" s="979">
        <v>10</v>
      </c>
      <c r="R73" s="979"/>
      <c r="S73" s="979">
        <v>2</v>
      </c>
      <c r="T73" s="1048">
        <f t="shared" ref="T73" si="96">SUM(U74:AB74)</f>
        <v>8</v>
      </c>
      <c r="U73" s="233"/>
      <c r="V73" s="233"/>
      <c r="W73" s="233"/>
      <c r="X73" s="175">
        <v>22</v>
      </c>
      <c r="Y73" s="234"/>
      <c r="Z73" s="175"/>
      <c r="AA73" s="235"/>
      <c r="AB73" s="236"/>
      <c r="AC73" s="1087">
        <f t="shared" ref="AC73:AJ73" si="97">(U73+U74)/30</f>
        <v>0</v>
      </c>
      <c r="AD73" s="1084">
        <f t="shared" si="97"/>
        <v>0</v>
      </c>
      <c r="AE73" s="1084">
        <f t="shared" si="97"/>
        <v>0</v>
      </c>
      <c r="AF73" s="1084">
        <f t="shared" si="97"/>
        <v>1</v>
      </c>
      <c r="AG73" s="1084">
        <f t="shared" si="97"/>
        <v>0</v>
      </c>
      <c r="AH73" s="1084">
        <f t="shared" si="97"/>
        <v>0</v>
      </c>
      <c r="AI73" s="1084">
        <f t="shared" si="97"/>
        <v>0</v>
      </c>
      <c r="AJ73" s="1085">
        <f t="shared" si="97"/>
        <v>0</v>
      </c>
      <c r="AK73" s="104" t="b">
        <f>P73+Q73+R73+S73=SUM(U73:AB73)</f>
        <v>1</v>
      </c>
    </row>
    <row r="74" spans="1:44" s="110" customFormat="1" ht="14.25" customHeight="1" x14ac:dyDescent="0.2">
      <c r="A74" s="1096"/>
      <c r="B74" s="1094"/>
      <c r="C74" s="1024"/>
      <c r="D74" s="1027"/>
      <c r="E74" s="1030"/>
      <c r="F74" s="1030"/>
      <c r="G74" s="1010"/>
      <c r="H74" s="1033"/>
      <c r="I74" s="1030"/>
      <c r="J74" s="1157"/>
      <c r="K74" s="1143"/>
      <c r="L74" s="1041"/>
      <c r="M74" s="1150"/>
      <c r="N74" s="1058"/>
      <c r="O74" s="978"/>
      <c r="P74" s="980"/>
      <c r="Q74" s="980"/>
      <c r="R74" s="980"/>
      <c r="S74" s="980"/>
      <c r="T74" s="1049"/>
      <c r="U74" s="238"/>
      <c r="V74" s="238"/>
      <c r="W74" s="238"/>
      <c r="X74" s="164">
        <v>8</v>
      </c>
      <c r="Y74" s="239"/>
      <c r="Z74" s="164"/>
      <c r="AA74" s="240"/>
      <c r="AB74" s="241"/>
      <c r="AC74" s="1045"/>
      <c r="AD74" s="1038"/>
      <c r="AE74" s="1038"/>
      <c r="AF74" s="1038"/>
      <c r="AG74" s="1038"/>
      <c r="AH74" s="1038"/>
      <c r="AI74" s="1038"/>
      <c r="AJ74" s="1037"/>
      <c r="AK74" s="104"/>
    </row>
    <row r="75" spans="1:44" s="110" customFormat="1" ht="14.25" customHeight="1" x14ac:dyDescent="0.2">
      <c r="A75" s="1097"/>
      <c r="B75" s="1095"/>
      <c r="C75" s="1025"/>
      <c r="D75" s="1028"/>
      <c r="E75" s="1031"/>
      <c r="F75" s="1031"/>
      <c r="G75" s="1011"/>
      <c r="H75" s="1034"/>
      <c r="I75" s="1031"/>
      <c r="J75" s="1164"/>
      <c r="K75" s="1163"/>
      <c r="L75" s="1042"/>
      <c r="M75" s="975"/>
      <c r="N75" s="977"/>
      <c r="O75" s="978"/>
      <c r="P75" s="980"/>
      <c r="Q75" s="980"/>
      <c r="R75" s="980"/>
      <c r="S75" s="980"/>
      <c r="T75" s="1050"/>
      <c r="U75" s="238"/>
      <c r="V75" s="238"/>
      <c r="W75" s="238"/>
      <c r="X75" s="166" t="s">
        <v>308</v>
      </c>
      <c r="Y75" s="239"/>
      <c r="Z75" s="166"/>
      <c r="AA75" s="240"/>
      <c r="AB75" s="241"/>
      <c r="AC75" s="1061"/>
      <c r="AD75" s="1039"/>
      <c r="AE75" s="1039"/>
      <c r="AF75" s="1039"/>
      <c r="AG75" s="1039"/>
      <c r="AH75" s="1039"/>
      <c r="AI75" s="1039"/>
      <c r="AJ75" s="1086"/>
      <c r="AK75" s="104"/>
    </row>
    <row r="76" spans="1:44" s="110" customFormat="1" ht="14.25" customHeight="1" x14ac:dyDescent="0.2">
      <c r="A76" s="1170">
        <f>1+A73</f>
        <v>19</v>
      </c>
      <c r="B76" s="1133" t="s">
        <v>187</v>
      </c>
      <c r="C76" s="997" t="s">
        <v>210</v>
      </c>
      <c r="D76" s="1026"/>
      <c r="E76" s="1156"/>
      <c r="F76" s="1156"/>
      <c r="G76" s="1356"/>
      <c r="H76" s="1311">
        <v>4</v>
      </c>
      <c r="I76" s="1167"/>
      <c r="J76" s="1156"/>
      <c r="K76" s="1142"/>
      <c r="L76" s="1040"/>
      <c r="M76" s="1176">
        <f t="shared" ref="M76" si="98">N76/30</f>
        <v>2</v>
      </c>
      <c r="N76" s="1140">
        <f>O76+T76</f>
        <v>60</v>
      </c>
      <c r="O76" s="1175">
        <f t="shared" ref="O76" si="99">P76+Q76+R76+S76</f>
        <v>50</v>
      </c>
      <c r="P76" s="979">
        <v>14</v>
      </c>
      <c r="Q76" s="979">
        <v>26</v>
      </c>
      <c r="R76" s="979">
        <v>8</v>
      </c>
      <c r="S76" s="979">
        <v>2</v>
      </c>
      <c r="T76" s="1081">
        <f>SUM(U77:AB77)</f>
        <v>10</v>
      </c>
      <c r="U76" s="242"/>
      <c r="V76" s="242"/>
      <c r="W76" s="243">
        <v>18</v>
      </c>
      <c r="X76" s="189">
        <v>32</v>
      </c>
      <c r="Y76" s="239"/>
      <c r="Z76" s="166"/>
      <c r="AA76" s="244"/>
      <c r="AB76" s="241"/>
      <c r="AC76" s="1045">
        <f t="shared" ref="AC76:AJ76" si="100">(U76+U77)/30</f>
        <v>0</v>
      </c>
      <c r="AD76" s="1038">
        <f t="shared" si="100"/>
        <v>0</v>
      </c>
      <c r="AE76" s="1038">
        <f t="shared" si="100"/>
        <v>0.73333333333333328</v>
      </c>
      <c r="AF76" s="1038">
        <f t="shared" si="100"/>
        <v>1.2666666666666666</v>
      </c>
      <c r="AG76" s="1038">
        <f t="shared" si="100"/>
        <v>0</v>
      </c>
      <c r="AH76" s="1038">
        <f t="shared" si="100"/>
        <v>0</v>
      </c>
      <c r="AI76" s="1038">
        <f t="shared" si="100"/>
        <v>0</v>
      </c>
      <c r="AJ76" s="1037">
        <f t="shared" si="100"/>
        <v>0</v>
      </c>
      <c r="AK76" s="94" t="b">
        <f>P76+Q76+R76+S76=SUM(U76:AB76)</f>
        <v>1</v>
      </c>
    </row>
    <row r="77" spans="1:44" s="110" customFormat="1" ht="12.75" customHeight="1" x14ac:dyDescent="0.2">
      <c r="A77" s="1096"/>
      <c r="B77" s="1094"/>
      <c r="C77" s="997"/>
      <c r="D77" s="1027"/>
      <c r="E77" s="1157"/>
      <c r="F77" s="1157"/>
      <c r="G77" s="1357"/>
      <c r="H77" s="1312"/>
      <c r="I77" s="1168"/>
      <c r="J77" s="1157"/>
      <c r="K77" s="1143"/>
      <c r="L77" s="1041"/>
      <c r="M77" s="1177"/>
      <c r="N77" s="1175"/>
      <c r="O77" s="1175"/>
      <c r="P77" s="980"/>
      <c r="Q77" s="980"/>
      <c r="R77" s="980"/>
      <c r="S77" s="980"/>
      <c r="T77" s="1184"/>
      <c r="U77" s="233"/>
      <c r="V77" s="233"/>
      <c r="W77" s="243">
        <v>4</v>
      </c>
      <c r="X77" s="189">
        <v>6</v>
      </c>
      <c r="Y77" s="239"/>
      <c r="Z77" s="166"/>
      <c r="AA77" s="244"/>
      <c r="AB77" s="241"/>
      <c r="AC77" s="1045"/>
      <c r="AD77" s="1038"/>
      <c r="AE77" s="1038"/>
      <c r="AF77" s="1038"/>
      <c r="AG77" s="1038"/>
      <c r="AH77" s="1038"/>
      <c r="AI77" s="1038"/>
      <c r="AJ77" s="1037"/>
      <c r="AK77" s="94"/>
    </row>
    <row r="78" spans="1:44" s="110" customFormat="1" ht="15.75" customHeight="1" x14ac:dyDescent="0.2">
      <c r="A78" s="1097"/>
      <c r="B78" s="1095"/>
      <c r="C78" s="998"/>
      <c r="D78" s="1028"/>
      <c r="E78" s="1164"/>
      <c r="F78" s="1164"/>
      <c r="G78" s="1358"/>
      <c r="H78" s="1313"/>
      <c r="I78" s="1169"/>
      <c r="J78" s="1164"/>
      <c r="K78" s="1163"/>
      <c r="L78" s="1042"/>
      <c r="M78" s="1178"/>
      <c r="N78" s="1175"/>
      <c r="O78" s="1175"/>
      <c r="P78" s="980"/>
      <c r="Q78" s="980"/>
      <c r="R78" s="980"/>
      <c r="S78" s="980"/>
      <c r="T78" s="1184"/>
      <c r="U78" s="233"/>
      <c r="V78" s="233"/>
      <c r="W78" s="233"/>
      <c r="X78" s="248" t="s">
        <v>308</v>
      </c>
      <c r="Y78" s="239"/>
      <c r="Z78" s="166"/>
      <c r="AA78" s="244"/>
      <c r="AB78" s="241"/>
      <c r="AC78" s="1045"/>
      <c r="AD78" s="1038"/>
      <c r="AE78" s="1038"/>
      <c r="AF78" s="1038"/>
      <c r="AG78" s="1038"/>
      <c r="AH78" s="1038"/>
      <c r="AI78" s="1038"/>
      <c r="AJ78" s="1037"/>
      <c r="AK78" s="94"/>
    </row>
    <row r="79" spans="1:44" s="110" customFormat="1" ht="14.25" customHeight="1" x14ac:dyDescent="0.2">
      <c r="A79" s="1170">
        <f>1+A76</f>
        <v>20</v>
      </c>
      <c r="B79" s="1133" t="s">
        <v>186</v>
      </c>
      <c r="C79" s="1024" t="s">
        <v>182</v>
      </c>
      <c r="D79" s="1026">
        <v>4</v>
      </c>
      <c r="E79" s="1156"/>
      <c r="F79" s="1156"/>
      <c r="G79" s="1356"/>
      <c r="H79" s="1311"/>
      <c r="I79" s="1167"/>
      <c r="J79" s="1156"/>
      <c r="K79" s="1142"/>
      <c r="L79" s="1040"/>
      <c r="M79" s="1150">
        <f t="shared" ref="M79" si="101">N79/30</f>
        <v>6</v>
      </c>
      <c r="N79" s="1058">
        <f t="shared" ref="N79" si="102">O79+T79</f>
        <v>180</v>
      </c>
      <c r="O79" s="978">
        <f t="shared" ref="O79" si="103">P79+Q79+R79+S79</f>
        <v>120</v>
      </c>
      <c r="P79" s="979">
        <v>10</v>
      </c>
      <c r="Q79" s="979">
        <v>44</v>
      </c>
      <c r="R79" s="979">
        <v>60</v>
      </c>
      <c r="S79" s="979">
        <v>6</v>
      </c>
      <c r="T79" s="1048">
        <f t="shared" ref="T79" si="104">SUM(U80:AB80)</f>
        <v>60</v>
      </c>
      <c r="U79" s="175">
        <v>14</v>
      </c>
      <c r="V79" s="175">
        <v>42</v>
      </c>
      <c r="W79" s="175">
        <v>34</v>
      </c>
      <c r="X79" s="175">
        <v>30</v>
      </c>
      <c r="Y79" s="239"/>
      <c r="Z79" s="239"/>
      <c r="AA79" s="244"/>
      <c r="AB79" s="241"/>
      <c r="AC79" s="1045">
        <f t="shared" ref="AC79:AJ79" si="105">(U79+U80)/30</f>
        <v>0.7</v>
      </c>
      <c r="AD79" s="1038">
        <f t="shared" si="105"/>
        <v>2.1</v>
      </c>
      <c r="AE79" s="1038">
        <f t="shared" si="105"/>
        <v>1.7</v>
      </c>
      <c r="AF79" s="1038">
        <f t="shared" si="105"/>
        <v>1.5</v>
      </c>
      <c r="AG79" s="1038">
        <f t="shared" si="105"/>
        <v>0</v>
      </c>
      <c r="AH79" s="1038">
        <f t="shared" si="105"/>
        <v>0</v>
      </c>
      <c r="AI79" s="1038">
        <f t="shared" si="105"/>
        <v>0</v>
      </c>
      <c r="AJ79" s="1037">
        <f t="shared" si="105"/>
        <v>0</v>
      </c>
      <c r="AK79" s="104" t="b">
        <f>P79+Q79+R79+S79=SUM(U79:AB79)</f>
        <v>1</v>
      </c>
    </row>
    <row r="80" spans="1:44" s="110" customFormat="1" ht="14.25" customHeight="1" x14ac:dyDescent="0.2">
      <c r="A80" s="1096"/>
      <c r="B80" s="1094"/>
      <c r="C80" s="1024"/>
      <c r="D80" s="1027"/>
      <c r="E80" s="1157"/>
      <c r="F80" s="1157"/>
      <c r="G80" s="1357"/>
      <c r="H80" s="1312"/>
      <c r="I80" s="1168"/>
      <c r="J80" s="1157"/>
      <c r="K80" s="1143"/>
      <c r="L80" s="1041"/>
      <c r="M80" s="1150"/>
      <c r="N80" s="1058"/>
      <c r="O80" s="978"/>
      <c r="P80" s="980"/>
      <c r="Q80" s="980"/>
      <c r="R80" s="980"/>
      <c r="S80" s="980"/>
      <c r="T80" s="1049"/>
      <c r="U80" s="175">
        <v>7</v>
      </c>
      <c r="V80" s="175">
        <v>21</v>
      </c>
      <c r="W80" s="175">
        <v>17</v>
      </c>
      <c r="X80" s="175">
        <v>15</v>
      </c>
      <c r="Y80" s="239"/>
      <c r="Z80" s="239"/>
      <c r="AA80" s="245"/>
      <c r="AB80" s="241"/>
      <c r="AC80" s="1045"/>
      <c r="AD80" s="1038"/>
      <c r="AE80" s="1038"/>
      <c r="AF80" s="1038"/>
      <c r="AG80" s="1038"/>
      <c r="AH80" s="1038"/>
      <c r="AI80" s="1038"/>
      <c r="AJ80" s="1037"/>
      <c r="AK80" s="104"/>
    </row>
    <row r="81" spans="1:37" s="110" customFormat="1" ht="14.25" customHeight="1" x14ac:dyDescent="0.2">
      <c r="A81" s="1097"/>
      <c r="B81" s="1095"/>
      <c r="C81" s="1025"/>
      <c r="D81" s="1028"/>
      <c r="E81" s="1164"/>
      <c r="F81" s="1164"/>
      <c r="G81" s="1358"/>
      <c r="H81" s="1313"/>
      <c r="I81" s="1169"/>
      <c r="J81" s="1164"/>
      <c r="K81" s="1163"/>
      <c r="L81" s="1042"/>
      <c r="M81" s="975"/>
      <c r="N81" s="977"/>
      <c r="O81" s="978"/>
      <c r="P81" s="980"/>
      <c r="Q81" s="980"/>
      <c r="R81" s="980"/>
      <c r="S81" s="980"/>
      <c r="T81" s="1050"/>
      <c r="U81" s="246"/>
      <c r="V81" s="246"/>
      <c r="W81" s="246"/>
      <c r="X81" s="167" t="s">
        <v>107</v>
      </c>
      <c r="Y81" s="239"/>
      <c r="Z81" s="239"/>
      <c r="AA81" s="245"/>
      <c r="AB81" s="241"/>
      <c r="AC81" s="1045"/>
      <c r="AD81" s="1038"/>
      <c r="AE81" s="1038"/>
      <c r="AF81" s="1038"/>
      <c r="AG81" s="1038"/>
      <c r="AH81" s="1038"/>
      <c r="AI81" s="1038"/>
      <c r="AJ81" s="1037"/>
      <c r="AK81" s="104"/>
    </row>
    <row r="82" spans="1:37" s="110" customFormat="1" ht="13.5" customHeight="1" x14ac:dyDescent="0.2">
      <c r="A82" s="1170">
        <f t="shared" ref="A82" si="106">1+A79</f>
        <v>21</v>
      </c>
      <c r="B82" s="1094" t="s">
        <v>188</v>
      </c>
      <c r="C82" s="997" t="s">
        <v>240</v>
      </c>
      <c r="D82" s="1026"/>
      <c r="E82" s="1156"/>
      <c r="F82" s="1156"/>
      <c r="G82" s="1142"/>
      <c r="H82" s="1032">
        <v>3</v>
      </c>
      <c r="I82" s="1156"/>
      <c r="J82" s="1156"/>
      <c r="K82" s="1009"/>
      <c r="L82" s="1040"/>
      <c r="M82" s="1150">
        <f t="shared" ref="M82" si="107">N82/30</f>
        <v>3</v>
      </c>
      <c r="N82" s="1058">
        <f t="shared" ref="N82" si="108">O82+T82</f>
        <v>90</v>
      </c>
      <c r="O82" s="978">
        <f t="shared" ref="O82" si="109">P82+Q82+R82+S82</f>
        <v>60</v>
      </c>
      <c r="P82" s="979">
        <v>30</v>
      </c>
      <c r="Q82" s="979">
        <v>16</v>
      </c>
      <c r="R82" s="979">
        <v>12</v>
      </c>
      <c r="S82" s="979">
        <v>2</v>
      </c>
      <c r="T82" s="1048">
        <f>SUM(U83:AB83)</f>
        <v>30</v>
      </c>
      <c r="U82" s="175"/>
      <c r="V82" s="169">
        <v>42</v>
      </c>
      <c r="W82" s="175">
        <v>18</v>
      </c>
      <c r="X82" s="169"/>
      <c r="Y82" s="239"/>
      <c r="Z82" s="169"/>
      <c r="AA82" s="169"/>
      <c r="AB82" s="247"/>
      <c r="AC82" s="1045">
        <f t="shared" ref="AC82:AJ82" si="110">(U82+U83)/30</f>
        <v>0</v>
      </c>
      <c r="AD82" s="1038">
        <f t="shared" si="110"/>
        <v>2.1333333333333333</v>
      </c>
      <c r="AE82" s="1038">
        <f t="shared" si="110"/>
        <v>0.8666666666666667</v>
      </c>
      <c r="AF82" s="1038">
        <f t="shared" si="110"/>
        <v>0</v>
      </c>
      <c r="AG82" s="1038">
        <f t="shared" si="110"/>
        <v>0</v>
      </c>
      <c r="AH82" s="1038">
        <f t="shared" si="110"/>
        <v>0</v>
      </c>
      <c r="AI82" s="1038">
        <f t="shared" si="110"/>
        <v>0</v>
      </c>
      <c r="AJ82" s="1037">
        <f t="shared" si="110"/>
        <v>0</v>
      </c>
      <c r="AK82" s="104" t="b">
        <f>P82+Q82+R82+S82=SUM(U82:AB82)</f>
        <v>1</v>
      </c>
    </row>
    <row r="83" spans="1:37" s="110" customFormat="1" ht="15" customHeight="1" x14ac:dyDescent="0.2">
      <c r="A83" s="1096"/>
      <c r="B83" s="1094"/>
      <c r="C83" s="997"/>
      <c r="D83" s="1027"/>
      <c r="E83" s="1157"/>
      <c r="F83" s="1157"/>
      <c r="G83" s="1143"/>
      <c r="H83" s="1033"/>
      <c r="I83" s="1157"/>
      <c r="J83" s="1157"/>
      <c r="K83" s="1010"/>
      <c r="L83" s="1041"/>
      <c r="M83" s="1150"/>
      <c r="N83" s="1058"/>
      <c r="O83" s="978"/>
      <c r="P83" s="980"/>
      <c r="Q83" s="980"/>
      <c r="R83" s="980"/>
      <c r="S83" s="980"/>
      <c r="T83" s="1049"/>
      <c r="U83" s="175"/>
      <c r="V83" s="169">
        <v>22</v>
      </c>
      <c r="W83" s="175">
        <v>8</v>
      </c>
      <c r="X83" s="169"/>
      <c r="Y83" s="239"/>
      <c r="Z83" s="169"/>
      <c r="AA83" s="169"/>
      <c r="AB83" s="247"/>
      <c r="AC83" s="1045"/>
      <c r="AD83" s="1038"/>
      <c r="AE83" s="1038"/>
      <c r="AF83" s="1038"/>
      <c r="AG83" s="1038"/>
      <c r="AH83" s="1038"/>
      <c r="AI83" s="1038"/>
      <c r="AJ83" s="1037"/>
      <c r="AK83" s="104"/>
    </row>
    <row r="84" spans="1:37" s="110" customFormat="1" ht="12.75" customHeight="1" x14ac:dyDescent="0.2">
      <c r="A84" s="1097"/>
      <c r="B84" s="1095"/>
      <c r="C84" s="998"/>
      <c r="D84" s="1028"/>
      <c r="E84" s="1164"/>
      <c r="F84" s="1164"/>
      <c r="G84" s="1163"/>
      <c r="H84" s="1034"/>
      <c r="I84" s="1164"/>
      <c r="J84" s="1164"/>
      <c r="K84" s="1011"/>
      <c r="L84" s="1042"/>
      <c r="M84" s="975"/>
      <c r="N84" s="977"/>
      <c r="O84" s="978"/>
      <c r="P84" s="980"/>
      <c r="Q84" s="980"/>
      <c r="R84" s="980"/>
      <c r="S84" s="980"/>
      <c r="T84" s="1050"/>
      <c r="U84" s="175"/>
      <c r="V84" s="175"/>
      <c r="W84" s="248" t="s">
        <v>308</v>
      </c>
      <c r="X84" s="248"/>
      <c r="Y84" s="239"/>
      <c r="Z84" s="169"/>
      <c r="AA84" s="167"/>
      <c r="AB84" s="247"/>
      <c r="AC84" s="1045"/>
      <c r="AD84" s="1038"/>
      <c r="AE84" s="1038"/>
      <c r="AF84" s="1038"/>
      <c r="AG84" s="1038"/>
      <c r="AH84" s="1038"/>
      <c r="AI84" s="1038"/>
      <c r="AJ84" s="1037"/>
      <c r="AK84" s="104"/>
    </row>
    <row r="85" spans="1:37" s="110" customFormat="1" ht="14.25" customHeight="1" x14ac:dyDescent="0.2">
      <c r="A85" s="1170">
        <f t="shared" ref="A85" si="111">1+A82</f>
        <v>22</v>
      </c>
      <c r="B85" s="1094" t="s">
        <v>190</v>
      </c>
      <c r="C85" s="997" t="s">
        <v>227</v>
      </c>
      <c r="D85" s="1350">
        <v>4</v>
      </c>
      <c r="E85" s="1167"/>
      <c r="F85" s="1167"/>
      <c r="G85" s="1356"/>
      <c r="H85" s="1311"/>
      <c r="I85" s="1167"/>
      <c r="J85" s="1156"/>
      <c r="K85" s="1142"/>
      <c r="L85" s="1040"/>
      <c r="M85" s="1150">
        <f t="shared" ref="M85" si="112">N85/30</f>
        <v>4</v>
      </c>
      <c r="N85" s="1058">
        <f t="shared" ref="N85" si="113">O85+T85</f>
        <v>120</v>
      </c>
      <c r="O85" s="978">
        <f t="shared" ref="O85" si="114">P85+Q85+R85+S85</f>
        <v>80</v>
      </c>
      <c r="P85" s="979">
        <v>12</v>
      </c>
      <c r="Q85" s="979">
        <v>40</v>
      </c>
      <c r="R85" s="979">
        <v>22</v>
      </c>
      <c r="S85" s="979">
        <v>6</v>
      </c>
      <c r="T85" s="1049">
        <f t="shared" ref="T85" si="115">SUM(U86:AB86)</f>
        <v>40</v>
      </c>
      <c r="U85" s="175">
        <v>20</v>
      </c>
      <c r="V85" s="175">
        <v>20</v>
      </c>
      <c r="W85" s="175">
        <v>20</v>
      </c>
      <c r="X85" s="175">
        <v>20</v>
      </c>
      <c r="Y85" s="239"/>
      <c r="Z85" s="164"/>
      <c r="AA85" s="171"/>
      <c r="AB85" s="172"/>
      <c r="AC85" s="1045">
        <f t="shared" ref="AC85:AJ85" si="116">(U85+U86)/30</f>
        <v>1</v>
      </c>
      <c r="AD85" s="1038">
        <f t="shared" si="116"/>
        <v>1</v>
      </c>
      <c r="AE85" s="1038">
        <f t="shared" si="116"/>
        <v>1</v>
      </c>
      <c r="AF85" s="1038">
        <f t="shared" si="116"/>
        <v>1</v>
      </c>
      <c r="AG85" s="1038">
        <f t="shared" si="116"/>
        <v>0</v>
      </c>
      <c r="AH85" s="1038">
        <f t="shared" si="116"/>
        <v>0</v>
      </c>
      <c r="AI85" s="1038">
        <f t="shared" si="116"/>
        <v>0</v>
      </c>
      <c r="AJ85" s="1037">
        <f t="shared" si="116"/>
        <v>0</v>
      </c>
      <c r="AK85" s="104" t="b">
        <f>P85+Q85+R85+S85=SUM(U85:AB85)</f>
        <v>1</v>
      </c>
    </row>
    <row r="86" spans="1:37" s="110" customFormat="1" ht="15" customHeight="1" x14ac:dyDescent="0.2">
      <c r="A86" s="1096"/>
      <c r="B86" s="1094"/>
      <c r="C86" s="997"/>
      <c r="D86" s="1351"/>
      <c r="E86" s="1168"/>
      <c r="F86" s="1168"/>
      <c r="G86" s="1357"/>
      <c r="H86" s="1312"/>
      <c r="I86" s="1168"/>
      <c r="J86" s="1157"/>
      <c r="K86" s="1143"/>
      <c r="L86" s="1041"/>
      <c r="M86" s="1150"/>
      <c r="N86" s="1058"/>
      <c r="O86" s="978"/>
      <c r="P86" s="980"/>
      <c r="Q86" s="980"/>
      <c r="R86" s="980"/>
      <c r="S86" s="980"/>
      <c r="T86" s="1049"/>
      <c r="U86" s="175">
        <v>10</v>
      </c>
      <c r="V86" s="175">
        <v>10</v>
      </c>
      <c r="W86" s="175">
        <v>10</v>
      </c>
      <c r="X86" s="175">
        <v>10</v>
      </c>
      <c r="Y86" s="239"/>
      <c r="Z86" s="164"/>
      <c r="AA86" s="168"/>
      <c r="AB86" s="165"/>
      <c r="AC86" s="1045"/>
      <c r="AD86" s="1038"/>
      <c r="AE86" s="1038"/>
      <c r="AF86" s="1038"/>
      <c r="AG86" s="1038"/>
      <c r="AH86" s="1038"/>
      <c r="AI86" s="1038"/>
      <c r="AJ86" s="1037"/>
      <c r="AK86" s="104"/>
    </row>
    <row r="87" spans="1:37" s="110" customFormat="1" ht="13.5" customHeight="1" x14ac:dyDescent="0.2">
      <c r="A87" s="1097"/>
      <c r="B87" s="1095"/>
      <c r="C87" s="998"/>
      <c r="D87" s="1352"/>
      <c r="E87" s="1169"/>
      <c r="F87" s="1169"/>
      <c r="G87" s="1358"/>
      <c r="H87" s="1313"/>
      <c r="I87" s="1169"/>
      <c r="J87" s="1164"/>
      <c r="K87" s="1163"/>
      <c r="L87" s="1042"/>
      <c r="M87" s="975"/>
      <c r="N87" s="977"/>
      <c r="O87" s="978"/>
      <c r="P87" s="981"/>
      <c r="Q87" s="981"/>
      <c r="R87" s="981"/>
      <c r="S87" s="981"/>
      <c r="T87" s="1050"/>
      <c r="U87" s="175"/>
      <c r="V87" s="175"/>
      <c r="W87" s="175"/>
      <c r="X87" s="167" t="s">
        <v>107</v>
      </c>
      <c r="Y87" s="239"/>
      <c r="Z87" s="239"/>
      <c r="AA87" s="240"/>
      <c r="AB87" s="180"/>
      <c r="AC87" s="1045"/>
      <c r="AD87" s="1038"/>
      <c r="AE87" s="1038"/>
      <c r="AF87" s="1038"/>
      <c r="AG87" s="1038"/>
      <c r="AH87" s="1038"/>
      <c r="AI87" s="1038"/>
      <c r="AJ87" s="1037"/>
      <c r="AK87" s="104"/>
    </row>
    <row r="88" spans="1:37" s="110" customFormat="1" ht="14.25" customHeight="1" x14ac:dyDescent="0.2">
      <c r="A88" s="1170">
        <f t="shared" ref="A88" si="117">1+A85</f>
        <v>23</v>
      </c>
      <c r="B88" s="999" t="s">
        <v>189</v>
      </c>
      <c r="C88" s="1024" t="s">
        <v>241</v>
      </c>
      <c r="D88" s="1154"/>
      <c r="E88" s="1157"/>
      <c r="F88" s="1157"/>
      <c r="G88" s="1143"/>
      <c r="H88" s="1033">
        <v>3</v>
      </c>
      <c r="I88" s="1157"/>
      <c r="J88" s="1157"/>
      <c r="K88" s="1143"/>
      <c r="L88" s="1041"/>
      <c r="M88" s="1150">
        <f t="shared" ref="M88" si="118">N88/30</f>
        <v>2</v>
      </c>
      <c r="N88" s="1058">
        <f t="shared" ref="N88" si="119">O88+T88</f>
        <v>60</v>
      </c>
      <c r="O88" s="978">
        <f t="shared" ref="O88" si="120">P88+Q88+R88+S88</f>
        <v>42</v>
      </c>
      <c r="P88" s="979">
        <v>4</v>
      </c>
      <c r="Q88" s="979">
        <v>24</v>
      </c>
      <c r="R88" s="979">
        <v>12</v>
      </c>
      <c r="S88" s="979">
        <v>2</v>
      </c>
      <c r="T88" s="1049">
        <f t="shared" ref="T88" si="121">SUM(U89:AB89)</f>
        <v>18</v>
      </c>
      <c r="U88" s="175">
        <v>10</v>
      </c>
      <c r="V88" s="175">
        <v>24</v>
      </c>
      <c r="W88" s="175">
        <v>8</v>
      </c>
      <c r="X88" s="189"/>
      <c r="Y88" s="234"/>
      <c r="Z88" s="234"/>
      <c r="AA88" s="235"/>
      <c r="AB88" s="236"/>
      <c r="AC88" s="1045">
        <f t="shared" ref="AC88:AJ88" si="122">(U88+U89)/30</f>
        <v>0.5</v>
      </c>
      <c r="AD88" s="1038">
        <f t="shared" si="122"/>
        <v>1.1333333333333333</v>
      </c>
      <c r="AE88" s="1038">
        <f t="shared" si="122"/>
        <v>0.36666666666666664</v>
      </c>
      <c r="AF88" s="1038">
        <f t="shared" si="122"/>
        <v>0</v>
      </c>
      <c r="AG88" s="1038">
        <f t="shared" si="122"/>
        <v>0</v>
      </c>
      <c r="AH88" s="1038">
        <f t="shared" si="122"/>
        <v>0</v>
      </c>
      <c r="AI88" s="1038">
        <f t="shared" si="122"/>
        <v>0</v>
      </c>
      <c r="AJ88" s="1037">
        <f t="shared" si="122"/>
        <v>0</v>
      </c>
      <c r="AK88" s="104" t="b">
        <f>P88+Q88+R88+S88=SUM(U88:AB88)</f>
        <v>1</v>
      </c>
    </row>
    <row r="89" spans="1:37" s="110" customFormat="1" ht="13.5" customHeight="1" x14ac:dyDescent="0.2">
      <c r="A89" s="1096"/>
      <c r="B89" s="999"/>
      <c r="C89" s="1024"/>
      <c r="D89" s="1154"/>
      <c r="E89" s="1157"/>
      <c r="F89" s="1157"/>
      <c r="G89" s="1143"/>
      <c r="H89" s="1033"/>
      <c r="I89" s="1157"/>
      <c r="J89" s="1157"/>
      <c r="K89" s="1143"/>
      <c r="L89" s="1041"/>
      <c r="M89" s="1150"/>
      <c r="N89" s="1058"/>
      <c r="O89" s="978"/>
      <c r="P89" s="980"/>
      <c r="Q89" s="980"/>
      <c r="R89" s="980"/>
      <c r="S89" s="980"/>
      <c r="T89" s="1049"/>
      <c r="U89" s="175">
        <v>5</v>
      </c>
      <c r="V89" s="175">
        <v>10</v>
      </c>
      <c r="W89" s="175">
        <v>3</v>
      </c>
      <c r="X89" s="169"/>
      <c r="Y89" s="169"/>
      <c r="Z89" s="239"/>
      <c r="AA89" s="240"/>
      <c r="AB89" s="241"/>
      <c r="AC89" s="1045"/>
      <c r="AD89" s="1038"/>
      <c r="AE89" s="1038"/>
      <c r="AF89" s="1038"/>
      <c r="AG89" s="1038"/>
      <c r="AH89" s="1038"/>
      <c r="AI89" s="1038"/>
      <c r="AJ89" s="1037"/>
      <c r="AK89" s="104"/>
    </row>
    <row r="90" spans="1:37" s="110" customFormat="1" ht="13.5" customHeight="1" x14ac:dyDescent="0.2">
      <c r="A90" s="1097"/>
      <c r="B90" s="1000"/>
      <c r="C90" s="1025"/>
      <c r="D90" s="1155"/>
      <c r="E90" s="1164"/>
      <c r="F90" s="1164"/>
      <c r="G90" s="1163"/>
      <c r="H90" s="1034"/>
      <c r="I90" s="1164"/>
      <c r="J90" s="1164"/>
      <c r="K90" s="1163"/>
      <c r="L90" s="1042"/>
      <c r="M90" s="975"/>
      <c r="N90" s="977"/>
      <c r="O90" s="978"/>
      <c r="P90" s="980"/>
      <c r="Q90" s="980"/>
      <c r="R90" s="980"/>
      <c r="S90" s="980"/>
      <c r="T90" s="1050"/>
      <c r="U90" s="175"/>
      <c r="V90" s="175"/>
      <c r="W90" s="248" t="s">
        <v>308</v>
      </c>
      <c r="X90" s="166"/>
      <c r="Y90" s="239"/>
      <c r="Z90" s="239"/>
      <c r="AA90" s="240"/>
      <c r="AB90" s="241"/>
      <c r="AC90" s="1045"/>
      <c r="AD90" s="1038"/>
      <c r="AE90" s="1038"/>
      <c r="AF90" s="1038"/>
      <c r="AG90" s="1038"/>
      <c r="AH90" s="1038"/>
      <c r="AI90" s="1038"/>
      <c r="AJ90" s="1037"/>
      <c r="AK90" s="104"/>
    </row>
    <row r="91" spans="1:37" s="110" customFormat="1" ht="12.75" customHeight="1" x14ac:dyDescent="0.25">
      <c r="A91" s="1170">
        <f t="shared" ref="A91" si="123">1+A88</f>
        <v>24</v>
      </c>
      <c r="B91" s="999" t="s">
        <v>271</v>
      </c>
      <c r="C91" s="1024" t="s">
        <v>75</v>
      </c>
      <c r="D91" s="1183"/>
      <c r="E91" s="1156"/>
      <c r="F91" s="1156"/>
      <c r="G91" s="1142"/>
      <c r="H91" s="1032">
        <v>2</v>
      </c>
      <c r="I91" s="1156"/>
      <c r="J91" s="1156"/>
      <c r="K91" s="1142"/>
      <c r="L91" s="1040"/>
      <c r="M91" s="1150">
        <f t="shared" ref="M91" si="124">N91/30</f>
        <v>2</v>
      </c>
      <c r="N91" s="1058">
        <f>O91+T91</f>
        <v>60</v>
      </c>
      <c r="O91" s="978">
        <f t="shared" ref="O91" si="125">P91+Q91+R91+S91</f>
        <v>40</v>
      </c>
      <c r="P91" s="979">
        <v>4</v>
      </c>
      <c r="Q91" s="979">
        <v>20</v>
      </c>
      <c r="R91" s="979">
        <v>14</v>
      </c>
      <c r="S91" s="979">
        <v>2</v>
      </c>
      <c r="T91" s="1049">
        <f t="shared" ref="T91" si="126">SUM(U92:AB92)</f>
        <v>20</v>
      </c>
      <c r="U91" s="175">
        <v>20</v>
      </c>
      <c r="V91" s="175">
        <v>20</v>
      </c>
      <c r="W91" s="175"/>
      <c r="X91" s="169"/>
      <c r="Y91" s="249"/>
      <c r="Z91" s="169"/>
      <c r="AA91" s="195"/>
      <c r="AB91" s="250"/>
      <c r="AC91" s="1045">
        <f t="shared" ref="AC91:AJ91" si="127">(U91+U92)/30</f>
        <v>1.2</v>
      </c>
      <c r="AD91" s="1038">
        <f t="shared" si="127"/>
        <v>0.8</v>
      </c>
      <c r="AE91" s="1038">
        <f t="shared" si="127"/>
        <v>0</v>
      </c>
      <c r="AF91" s="1038">
        <f t="shared" si="127"/>
        <v>0</v>
      </c>
      <c r="AG91" s="1038">
        <f t="shared" si="127"/>
        <v>0</v>
      </c>
      <c r="AH91" s="1038">
        <f t="shared" si="127"/>
        <v>0</v>
      </c>
      <c r="AI91" s="1038">
        <f t="shared" si="127"/>
        <v>0</v>
      </c>
      <c r="AJ91" s="1037">
        <f t="shared" si="127"/>
        <v>0</v>
      </c>
      <c r="AK91" s="104" t="b">
        <f>P91+Q91+R91+S91=SUM(U91:AB91)</f>
        <v>1</v>
      </c>
    </row>
    <row r="92" spans="1:37" s="110" customFormat="1" ht="14.25" customHeight="1" x14ac:dyDescent="0.25">
      <c r="A92" s="1096"/>
      <c r="B92" s="999"/>
      <c r="C92" s="1024"/>
      <c r="D92" s="1154"/>
      <c r="E92" s="1157"/>
      <c r="F92" s="1157"/>
      <c r="G92" s="1143"/>
      <c r="H92" s="1033"/>
      <c r="I92" s="1157"/>
      <c r="J92" s="1157"/>
      <c r="K92" s="1143"/>
      <c r="L92" s="1041"/>
      <c r="M92" s="1150"/>
      <c r="N92" s="1058"/>
      <c r="O92" s="978"/>
      <c r="P92" s="980"/>
      <c r="Q92" s="980"/>
      <c r="R92" s="980"/>
      <c r="S92" s="980"/>
      <c r="T92" s="1049"/>
      <c r="U92" s="175">
        <v>16</v>
      </c>
      <c r="V92" s="175">
        <v>4</v>
      </c>
      <c r="W92" s="175"/>
      <c r="X92" s="169"/>
      <c r="Y92" s="249"/>
      <c r="Z92" s="169"/>
      <c r="AA92" s="197"/>
      <c r="AB92" s="251"/>
      <c r="AC92" s="1045"/>
      <c r="AD92" s="1038"/>
      <c r="AE92" s="1038"/>
      <c r="AF92" s="1038"/>
      <c r="AG92" s="1038"/>
      <c r="AH92" s="1038"/>
      <c r="AI92" s="1038"/>
      <c r="AJ92" s="1037"/>
      <c r="AK92" s="104"/>
    </row>
    <row r="93" spans="1:37" s="110" customFormat="1" ht="13.5" customHeight="1" x14ac:dyDescent="0.25">
      <c r="A93" s="1097"/>
      <c r="B93" s="1000"/>
      <c r="C93" s="1025"/>
      <c r="D93" s="1155"/>
      <c r="E93" s="1164"/>
      <c r="F93" s="1164"/>
      <c r="G93" s="1163"/>
      <c r="H93" s="1034"/>
      <c r="I93" s="1164"/>
      <c r="J93" s="1164"/>
      <c r="K93" s="1163"/>
      <c r="L93" s="1042"/>
      <c r="M93" s="975"/>
      <c r="N93" s="977"/>
      <c r="O93" s="978"/>
      <c r="P93" s="980"/>
      <c r="Q93" s="980"/>
      <c r="R93" s="980"/>
      <c r="S93" s="980"/>
      <c r="T93" s="1050"/>
      <c r="U93" s="175"/>
      <c r="V93" s="248" t="s">
        <v>308</v>
      </c>
      <c r="W93" s="206"/>
      <c r="X93" s="166"/>
      <c r="Y93" s="252"/>
      <c r="Z93" s="169"/>
      <c r="AA93" s="197"/>
      <c r="AB93" s="251"/>
      <c r="AC93" s="1045"/>
      <c r="AD93" s="1038"/>
      <c r="AE93" s="1038"/>
      <c r="AF93" s="1038"/>
      <c r="AG93" s="1038"/>
      <c r="AH93" s="1038"/>
      <c r="AI93" s="1038"/>
      <c r="AJ93" s="1037"/>
      <c r="AK93" s="104"/>
    </row>
    <row r="94" spans="1:37" s="110" customFormat="1" ht="14.25" customHeight="1" x14ac:dyDescent="0.2">
      <c r="A94" s="1170">
        <f t="shared" ref="A94" si="128">1+A91</f>
        <v>25</v>
      </c>
      <c r="B94" s="999" t="s">
        <v>272</v>
      </c>
      <c r="C94" s="1024" t="s">
        <v>74</v>
      </c>
      <c r="D94" s="1183"/>
      <c r="E94" s="1156"/>
      <c r="F94" s="1156"/>
      <c r="G94" s="1142"/>
      <c r="H94" s="1032">
        <v>3</v>
      </c>
      <c r="I94" s="1156"/>
      <c r="J94" s="1156"/>
      <c r="K94" s="1142"/>
      <c r="L94" s="1040"/>
      <c r="M94" s="1150">
        <f t="shared" ref="M94" si="129">N94/30</f>
        <v>3</v>
      </c>
      <c r="N94" s="1058">
        <f t="shared" ref="N94" si="130">O94+T94</f>
        <v>90</v>
      </c>
      <c r="O94" s="978">
        <f t="shared" ref="O94" si="131">P94+Q94+R94+S94</f>
        <v>60</v>
      </c>
      <c r="P94" s="979">
        <v>2</v>
      </c>
      <c r="Q94" s="979">
        <v>36</v>
      </c>
      <c r="R94" s="979">
        <v>20</v>
      </c>
      <c r="S94" s="979">
        <v>2</v>
      </c>
      <c r="T94" s="1080">
        <f t="shared" ref="T94" si="132">SUM(U95:AB95)</f>
        <v>30</v>
      </c>
      <c r="U94" s="175">
        <v>8</v>
      </c>
      <c r="V94" s="175">
        <v>18</v>
      </c>
      <c r="W94" s="175">
        <v>34</v>
      </c>
      <c r="X94" s="169"/>
      <c r="Y94" s="239"/>
      <c r="Z94" s="239"/>
      <c r="AA94" s="253"/>
      <c r="AB94" s="254"/>
      <c r="AC94" s="1045">
        <f t="shared" ref="AC94:AJ94" si="133">(U94+U95)/30</f>
        <v>0.46666666666666667</v>
      </c>
      <c r="AD94" s="1038">
        <f t="shared" si="133"/>
        <v>0.76666666666666672</v>
      </c>
      <c r="AE94" s="1038">
        <f t="shared" si="133"/>
        <v>1.7666666666666666</v>
      </c>
      <c r="AF94" s="1038">
        <f t="shared" si="133"/>
        <v>0</v>
      </c>
      <c r="AG94" s="1038">
        <f t="shared" si="133"/>
        <v>0</v>
      </c>
      <c r="AH94" s="1038">
        <f t="shared" si="133"/>
        <v>0</v>
      </c>
      <c r="AI94" s="1038">
        <f t="shared" si="133"/>
        <v>0</v>
      </c>
      <c r="AJ94" s="1037">
        <f t="shared" si="133"/>
        <v>0</v>
      </c>
      <c r="AK94" s="104" t="b">
        <f>P94+Q94+R94+S94=SUM(U94:AB94)</f>
        <v>1</v>
      </c>
    </row>
    <row r="95" spans="1:37" s="110" customFormat="1" ht="12.75" customHeight="1" x14ac:dyDescent="0.2">
      <c r="A95" s="1096"/>
      <c r="B95" s="999"/>
      <c r="C95" s="1024"/>
      <c r="D95" s="1154"/>
      <c r="E95" s="1157"/>
      <c r="F95" s="1157"/>
      <c r="G95" s="1143"/>
      <c r="H95" s="1033"/>
      <c r="I95" s="1157"/>
      <c r="J95" s="1157"/>
      <c r="K95" s="1143"/>
      <c r="L95" s="1041"/>
      <c r="M95" s="1150"/>
      <c r="N95" s="1058"/>
      <c r="O95" s="978"/>
      <c r="P95" s="980"/>
      <c r="Q95" s="980"/>
      <c r="R95" s="980"/>
      <c r="S95" s="980"/>
      <c r="T95" s="1080"/>
      <c r="U95" s="175">
        <v>6</v>
      </c>
      <c r="V95" s="175">
        <v>5</v>
      </c>
      <c r="W95" s="175">
        <v>19</v>
      </c>
      <c r="X95" s="169"/>
      <c r="Y95" s="239"/>
      <c r="Z95" s="239"/>
      <c r="AA95" s="240"/>
      <c r="AB95" s="241"/>
      <c r="AC95" s="1045"/>
      <c r="AD95" s="1038"/>
      <c r="AE95" s="1038"/>
      <c r="AF95" s="1038"/>
      <c r="AG95" s="1038"/>
      <c r="AH95" s="1038"/>
      <c r="AI95" s="1038"/>
      <c r="AJ95" s="1037"/>
      <c r="AK95" s="104"/>
    </row>
    <row r="96" spans="1:37" s="110" customFormat="1" ht="12.75" customHeight="1" x14ac:dyDescent="0.2">
      <c r="A96" s="1097"/>
      <c r="B96" s="1000"/>
      <c r="C96" s="1025"/>
      <c r="D96" s="1155"/>
      <c r="E96" s="1164"/>
      <c r="F96" s="1164"/>
      <c r="G96" s="1163"/>
      <c r="H96" s="1034"/>
      <c r="I96" s="1164"/>
      <c r="J96" s="1164"/>
      <c r="K96" s="1163"/>
      <c r="L96" s="1042"/>
      <c r="M96" s="975"/>
      <c r="N96" s="977"/>
      <c r="O96" s="978"/>
      <c r="P96" s="980"/>
      <c r="Q96" s="980"/>
      <c r="R96" s="980"/>
      <c r="S96" s="980"/>
      <c r="T96" s="1081"/>
      <c r="U96" s="175"/>
      <c r="V96" s="175"/>
      <c r="W96" s="248" t="s">
        <v>308</v>
      </c>
      <c r="X96" s="166"/>
      <c r="Y96" s="239"/>
      <c r="Z96" s="239"/>
      <c r="AA96" s="240"/>
      <c r="AB96" s="241"/>
      <c r="AC96" s="1045"/>
      <c r="AD96" s="1038"/>
      <c r="AE96" s="1038"/>
      <c r="AF96" s="1038"/>
      <c r="AG96" s="1038"/>
      <c r="AH96" s="1038"/>
      <c r="AI96" s="1038"/>
      <c r="AJ96" s="1037"/>
      <c r="AK96" s="104"/>
    </row>
    <row r="97" spans="1:37" s="110" customFormat="1" ht="13.5" customHeight="1" x14ac:dyDescent="0.2">
      <c r="A97" s="1170">
        <f t="shared" ref="A97" si="134">1+A94</f>
        <v>26</v>
      </c>
      <c r="B97" s="1094" t="s">
        <v>273</v>
      </c>
      <c r="C97" s="1024" t="s">
        <v>183</v>
      </c>
      <c r="D97" s="1183"/>
      <c r="E97" s="1156"/>
      <c r="F97" s="1156"/>
      <c r="G97" s="1142"/>
      <c r="H97" s="1311">
        <v>3</v>
      </c>
      <c r="I97" s="1156"/>
      <c r="J97" s="1156"/>
      <c r="K97" s="1142"/>
      <c r="L97" s="1040"/>
      <c r="M97" s="1150">
        <f t="shared" ref="M97" si="135">N97/30</f>
        <v>2</v>
      </c>
      <c r="N97" s="1058">
        <f t="shared" ref="N97" si="136">O97+T97</f>
        <v>60</v>
      </c>
      <c r="O97" s="978">
        <f t="shared" ref="O97" si="137">P97+Q97+R97+S97</f>
        <v>40</v>
      </c>
      <c r="P97" s="979">
        <v>6</v>
      </c>
      <c r="Q97" s="979">
        <v>18</v>
      </c>
      <c r="R97" s="979">
        <v>12</v>
      </c>
      <c r="S97" s="979">
        <v>4</v>
      </c>
      <c r="T97" s="1080">
        <f t="shared" ref="T97" si="138">SUM(U98:AB98)</f>
        <v>20</v>
      </c>
      <c r="U97" s="175"/>
      <c r="V97" s="175">
        <v>22</v>
      </c>
      <c r="W97" s="175">
        <v>18</v>
      </c>
      <c r="X97" s="239"/>
      <c r="Y97" s="239"/>
      <c r="Z97" s="239"/>
      <c r="AA97" s="253"/>
      <c r="AB97" s="254"/>
      <c r="AC97" s="1045">
        <f t="shared" ref="AC97:AJ97" si="139">(U97+U98)/30</f>
        <v>0</v>
      </c>
      <c r="AD97" s="1038">
        <f t="shared" si="139"/>
        <v>1.1000000000000001</v>
      </c>
      <c r="AE97" s="1038">
        <f t="shared" si="139"/>
        <v>0.9</v>
      </c>
      <c r="AF97" s="1038">
        <f t="shared" si="139"/>
        <v>0</v>
      </c>
      <c r="AG97" s="1038">
        <f t="shared" si="139"/>
        <v>0</v>
      </c>
      <c r="AH97" s="1038">
        <f t="shared" si="139"/>
        <v>0</v>
      </c>
      <c r="AI97" s="1038">
        <f t="shared" si="139"/>
        <v>0</v>
      </c>
      <c r="AJ97" s="1037">
        <f t="shared" si="139"/>
        <v>0</v>
      </c>
      <c r="AK97" s="104" t="b">
        <f>P97+Q97+R97+S97=SUM(U97:AB97)</f>
        <v>1</v>
      </c>
    </row>
    <row r="98" spans="1:37" s="110" customFormat="1" ht="13.5" customHeight="1" x14ac:dyDescent="0.2">
      <c r="A98" s="1096"/>
      <c r="B98" s="1094"/>
      <c r="C98" s="1024"/>
      <c r="D98" s="1154"/>
      <c r="E98" s="1157"/>
      <c r="F98" s="1157"/>
      <c r="G98" s="1143"/>
      <c r="H98" s="1312"/>
      <c r="I98" s="1157"/>
      <c r="J98" s="1157"/>
      <c r="K98" s="1143"/>
      <c r="L98" s="1041"/>
      <c r="M98" s="1150"/>
      <c r="N98" s="1058"/>
      <c r="O98" s="978"/>
      <c r="P98" s="980"/>
      <c r="Q98" s="980"/>
      <c r="R98" s="980"/>
      <c r="S98" s="980"/>
      <c r="T98" s="1080"/>
      <c r="U98" s="175"/>
      <c r="V98" s="175">
        <v>11</v>
      </c>
      <c r="W98" s="175">
        <v>9</v>
      </c>
      <c r="X98" s="239"/>
      <c r="Y98" s="239"/>
      <c r="Z98" s="239"/>
      <c r="AA98" s="240"/>
      <c r="AB98" s="241"/>
      <c r="AC98" s="1045"/>
      <c r="AD98" s="1038"/>
      <c r="AE98" s="1038"/>
      <c r="AF98" s="1038"/>
      <c r="AG98" s="1038"/>
      <c r="AH98" s="1038"/>
      <c r="AI98" s="1038"/>
      <c r="AJ98" s="1037"/>
      <c r="AK98" s="104"/>
    </row>
    <row r="99" spans="1:37" s="110" customFormat="1" ht="14.25" customHeight="1" x14ac:dyDescent="0.2">
      <c r="A99" s="1097"/>
      <c r="B99" s="1095"/>
      <c r="C99" s="1025"/>
      <c r="D99" s="1155"/>
      <c r="E99" s="1164"/>
      <c r="F99" s="1164"/>
      <c r="G99" s="1163"/>
      <c r="H99" s="1313"/>
      <c r="I99" s="1164"/>
      <c r="J99" s="1164"/>
      <c r="K99" s="1163"/>
      <c r="L99" s="1042"/>
      <c r="M99" s="975"/>
      <c r="N99" s="977"/>
      <c r="O99" s="978"/>
      <c r="P99" s="980"/>
      <c r="Q99" s="980"/>
      <c r="R99" s="980"/>
      <c r="S99" s="980"/>
      <c r="T99" s="1081"/>
      <c r="U99" s="175"/>
      <c r="V99" s="175"/>
      <c r="W99" s="248" t="s">
        <v>308</v>
      </c>
      <c r="X99" s="239"/>
      <c r="Y99" s="239"/>
      <c r="Z99" s="239"/>
      <c r="AA99" s="240"/>
      <c r="AB99" s="241"/>
      <c r="AC99" s="1045"/>
      <c r="AD99" s="1038"/>
      <c r="AE99" s="1038"/>
      <c r="AF99" s="1038"/>
      <c r="AG99" s="1038"/>
      <c r="AH99" s="1038"/>
      <c r="AI99" s="1038"/>
      <c r="AJ99" s="1037"/>
      <c r="AK99" s="104"/>
    </row>
    <row r="100" spans="1:37" s="110" customFormat="1" ht="14.25" customHeight="1" x14ac:dyDescent="0.2">
      <c r="A100" s="1170">
        <f t="shared" ref="A100" si="140">1+A97</f>
        <v>27</v>
      </c>
      <c r="B100" s="999" t="s">
        <v>274</v>
      </c>
      <c r="C100" s="997" t="s">
        <v>242</v>
      </c>
      <c r="D100" s="1183"/>
      <c r="E100" s="1156"/>
      <c r="F100" s="1156"/>
      <c r="G100" s="1142"/>
      <c r="H100" s="1032">
        <v>2</v>
      </c>
      <c r="I100" s="1029"/>
      <c r="J100" s="1156"/>
      <c r="K100" s="1142"/>
      <c r="L100" s="1040"/>
      <c r="M100" s="1150">
        <f t="shared" ref="M100" si="141">N100/30</f>
        <v>3</v>
      </c>
      <c r="N100" s="1058">
        <f t="shared" ref="N100" si="142">O100+T100</f>
        <v>90</v>
      </c>
      <c r="O100" s="978">
        <f t="shared" ref="O100" si="143">P100+Q100+R100+S100</f>
        <v>60</v>
      </c>
      <c r="P100" s="979">
        <v>4</v>
      </c>
      <c r="Q100" s="979">
        <v>12</v>
      </c>
      <c r="R100" s="979">
        <v>40</v>
      </c>
      <c r="S100" s="979">
        <v>4</v>
      </c>
      <c r="T100" s="1049">
        <f t="shared" ref="T100" si="144">SUM(U101:AB101)</f>
        <v>30</v>
      </c>
      <c r="U100" s="175">
        <v>30</v>
      </c>
      <c r="V100" s="175">
        <v>30</v>
      </c>
      <c r="W100" s="239"/>
      <c r="X100" s="239"/>
      <c r="Y100" s="239"/>
      <c r="Z100" s="239"/>
      <c r="AA100" s="253"/>
      <c r="AB100" s="254"/>
      <c r="AC100" s="1045">
        <f t="shared" ref="AC100:AJ100" si="145">(U100+U101)/30</f>
        <v>1.5</v>
      </c>
      <c r="AD100" s="1038">
        <f t="shared" si="145"/>
        <v>1.5</v>
      </c>
      <c r="AE100" s="1038">
        <f t="shared" si="145"/>
        <v>0</v>
      </c>
      <c r="AF100" s="1038">
        <f t="shared" si="145"/>
        <v>0</v>
      </c>
      <c r="AG100" s="1038">
        <f t="shared" si="145"/>
        <v>0</v>
      </c>
      <c r="AH100" s="1038">
        <f t="shared" si="145"/>
        <v>0</v>
      </c>
      <c r="AI100" s="1038">
        <f t="shared" si="145"/>
        <v>0</v>
      </c>
      <c r="AJ100" s="1037">
        <f t="shared" si="145"/>
        <v>0</v>
      </c>
      <c r="AK100" s="104" t="b">
        <f>P100+Q100+R100+S100=SUM(U100:AB100)</f>
        <v>1</v>
      </c>
    </row>
    <row r="101" spans="1:37" s="110" customFormat="1" ht="13.5" customHeight="1" x14ac:dyDescent="0.2">
      <c r="A101" s="1096"/>
      <c r="B101" s="999"/>
      <c r="C101" s="997"/>
      <c r="D101" s="1154"/>
      <c r="E101" s="1157"/>
      <c r="F101" s="1157"/>
      <c r="G101" s="1143"/>
      <c r="H101" s="1033"/>
      <c r="I101" s="1030"/>
      <c r="J101" s="1157"/>
      <c r="K101" s="1143"/>
      <c r="L101" s="1041"/>
      <c r="M101" s="1150"/>
      <c r="N101" s="1058"/>
      <c r="O101" s="978"/>
      <c r="P101" s="980"/>
      <c r="Q101" s="980"/>
      <c r="R101" s="980"/>
      <c r="S101" s="980"/>
      <c r="T101" s="1049"/>
      <c r="U101" s="175">
        <v>15</v>
      </c>
      <c r="V101" s="175">
        <v>15</v>
      </c>
      <c r="W101" s="239"/>
      <c r="X101" s="239"/>
      <c r="Y101" s="239"/>
      <c r="Z101" s="239"/>
      <c r="AA101" s="240"/>
      <c r="AB101" s="241"/>
      <c r="AC101" s="1045"/>
      <c r="AD101" s="1038"/>
      <c r="AE101" s="1038"/>
      <c r="AF101" s="1038"/>
      <c r="AG101" s="1038"/>
      <c r="AH101" s="1038"/>
      <c r="AI101" s="1038"/>
      <c r="AJ101" s="1037"/>
      <c r="AK101" s="104"/>
    </row>
    <row r="102" spans="1:37" s="110" customFormat="1" ht="12" customHeight="1" x14ac:dyDescent="0.2">
      <c r="A102" s="1097"/>
      <c r="B102" s="1000"/>
      <c r="C102" s="998"/>
      <c r="D102" s="1155"/>
      <c r="E102" s="1164"/>
      <c r="F102" s="1164"/>
      <c r="G102" s="1163"/>
      <c r="H102" s="1034"/>
      <c r="I102" s="1031"/>
      <c r="J102" s="1164"/>
      <c r="K102" s="1163"/>
      <c r="L102" s="1042"/>
      <c r="M102" s="975"/>
      <c r="N102" s="977"/>
      <c r="O102" s="978"/>
      <c r="P102" s="980"/>
      <c r="Q102" s="980"/>
      <c r="R102" s="980"/>
      <c r="S102" s="980"/>
      <c r="T102" s="1050"/>
      <c r="U102" s="175"/>
      <c r="V102" s="248" t="s">
        <v>308</v>
      </c>
      <c r="W102" s="239"/>
      <c r="X102" s="239"/>
      <c r="Y102" s="239"/>
      <c r="Z102" s="239"/>
      <c r="AA102" s="240"/>
      <c r="AB102" s="241"/>
      <c r="AC102" s="1045"/>
      <c r="AD102" s="1038"/>
      <c r="AE102" s="1038"/>
      <c r="AF102" s="1038"/>
      <c r="AG102" s="1038"/>
      <c r="AH102" s="1038"/>
      <c r="AI102" s="1038"/>
      <c r="AJ102" s="1037"/>
      <c r="AK102" s="104"/>
    </row>
    <row r="103" spans="1:37" s="110" customFormat="1" ht="17.25" customHeight="1" x14ac:dyDescent="0.2">
      <c r="A103" s="1170">
        <f t="shared" ref="A103" si="146">1+A100</f>
        <v>28</v>
      </c>
      <c r="B103" s="999" t="s">
        <v>275</v>
      </c>
      <c r="C103" s="1024" t="s">
        <v>243</v>
      </c>
      <c r="D103" s="1026"/>
      <c r="E103" s="1167"/>
      <c r="F103" s="1156"/>
      <c r="G103" s="1142"/>
      <c r="H103" s="1032">
        <v>2</v>
      </c>
      <c r="I103" s="1029"/>
      <c r="J103" s="1029"/>
      <c r="K103" s="1009"/>
      <c r="L103" s="1040"/>
      <c r="M103" s="1150">
        <f t="shared" ref="M103" si="147">N103/30</f>
        <v>1.5</v>
      </c>
      <c r="N103" s="1058">
        <f t="shared" ref="N103" si="148">O103+T103</f>
        <v>45</v>
      </c>
      <c r="O103" s="978">
        <f t="shared" ref="O103" si="149">P103+Q103+R103+S103</f>
        <v>32</v>
      </c>
      <c r="P103" s="979">
        <v>6</v>
      </c>
      <c r="Q103" s="979">
        <v>10</v>
      </c>
      <c r="R103" s="979">
        <v>14</v>
      </c>
      <c r="S103" s="979">
        <v>2</v>
      </c>
      <c r="T103" s="1080">
        <f t="shared" ref="T103" si="150">SUM(U104:AB104)</f>
        <v>13</v>
      </c>
      <c r="U103" s="175">
        <v>14</v>
      </c>
      <c r="V103" s="175">
        <v>18</v>
      </c>
      <c r="W103" s="238"/>
      <c r="X103" s="238"/>
      <c r="Y103" s="239"/>
      <c r="Z103" s="239"/>
      <c r="AA103" s="253"/>
      <c r="AB103" s="254"/>
      <c r="AC103" s="1045">
        <f t="shared" ref="AC103" si="151">(U103+U104)/30</f>
        <v>0.6</v>
      </c>
      <c r="AD103" s="1038">
        <f t="shared" ref="AD103" si="152">(V103+V104)/30</f>
        <v>0.9</v>
      </c>
      <c r="AE103" s="1038">
        <f t="shared" ref="AE103" si="153">(W103+W104)/30</f>
        <v>0</v>
      </c>
      <c r="AF103" s="1038">
        <f t="shared" ref="AF103" si="154">(X103+X104)/30</f>
        <v>0</v>
      </c>
      <c r="AG103" s="1038">
        <f t="shared" ref="AG103" si="155">(Y103+Y104)/30</f>
        <v>0</v>
      </c>
      <c r="AH103" s="1038">
        <f t="shared" ref="AH103" si="156">(Z103+Z104)/30</f>
        <v>0</v>
      </c>
      <c r="AI103" s="1038">
        <f t="shared" ref="AI103" si="157">(AA103+AA104)/30</f>
        <v>0</v>
      </c>
      <c r="AJ103" s="1037">
        <f t="shared" ref="AJ103" si="158">(AB103+AB104)/30</f>
        <v>0</v>
      </c>
      <c r="AK103" s="104" t="b">
        <f>P103+Q103+R103+S103=SUM(U103:AB103)</f>
        <v>1</v>
      </c>
    </row>
    <row r="104" spans="1:37" s="110" customFormat="1" ht="16.5" customHeight="1" x14ac:dyDescent="0.2">
      <c r="A104" s="1096"/>
      <c r="B104" s="999"/>
      <c r="C104" s="1024"/>
      <c r="D104" s="1027"/>
      <c r="E104" s="1168"/>
      <c r="F104" s="1157"/>
      <c r="G104" s="1143"/>
      <c r="H104" s="1033"/>
      <c r="I104" s="1030"/>
      <c r="J104" s="1030"/>
      <c r="K104" s="1010"/>
      <c r="L104" s="1041"/>
      <c r="M104" s="1150"/>
      <c r="N104" s="1058"/>
      <c r="O104" s="978"/>
      <c r="P104" s="980"/>
      <c r="Q104" s="980"/>
      <c r="R104" s="980"/>
      <c r="S104" s="980"/>
      <c r="T104" s="1080"/>
      <c r="U104" s="175">
        <v>4</v>
      </c>
      <c r="V104" s="175">
        <v>9</v>
      </c>
      <c r="W104" s="238"/>
      <c r="X104" s="238"/>
      <c r="Y104" s="239"/>
      <c r="Z104" s="239"/>
      <c r="AA104" s="240"/>
      <c r="AB104" s="241"/>
      <c r="AC104" s="1045"/>
      <c r="AD104" s="1038"/>
      <c r="AE104" s="1038"/>
      <c r="AF104" s="1038"/>
      <c r="AG104" s="1038"/>
      <c r="AH104" s="1038"/>
      <c r="AI104" s="1038"/>
      <c r="AJ104" s="1037"/>
      <c r="AK104" s="104"/>
    </row>
    <row r="105" spans="1:37" s="110" customFormat="1" ht="18" customHeight="1" x14ac:dyDescent="0.2">
      <c r="A105" s="1097"/>
      <c r="B105" s="1000"/>
      <c r="C105" s="1025"/>
      <c r="D105" s="1028"/>
      <c r="E105" s="1169"/>
      <c r="F105" s="1164"/>
      <c r="G105" s="1163"/>
      <c r="H105" s="1034"/>
      <c r="I105" s="1031"/>
      <c r="J105" s="1031"/>
      <c r="K105" s="1011"/>
      <c r="L105" s="1042"/>
      <c r="M105" s="975"/>
      <c r="N105" s="977"/>
      <c r="O105" s="978"/>
      <c r="P105" s="980"/>
      <c r="Q105" s="980"/>
      <c r="R105" s="980"/>
      <c r="S105" s="980"/>
      <c r="T105" s="1081"/>
      <c r="U105" s="175"/>
      <c r="V105" s="248" t="s">
        <v>308</v>
      </c>
      <c r="W105" s="255"/>
      <c r="X105" s="238"/>
      <c r="Y105" s="239"/>
      <c r="Z105" s="239"/>
      <c r="AA105" s="240"/>
      <c r="AB105" s="241"/>
      <c r="AC105" s="1045"/>
      <c r="AD105" s="1038"/>
      <c r="AE105" s="1038"/>
      <c r="AF105" s="1038"/>
      <c r="AG105" s="1038"/>
      <c r="AH105" s="1038"/>
      <c r="AI105" s="1038"/>
      <c r="AJ105" s="1037"/>
      <c r="AK105" s="104"/>
    </row>
    <row r="106" spans="1:37" s="110" customFormat="1" ht="14.25" customHeight="1" x14ac:dyDescent="0.2">
      <c r="A106" s="1170">
        <f t="shared" ref="A106:A109" si="159">1+A103</f>
        <v>29</v>
      </c>
      <c r="B106" s="999" t="s">
        <v>276</v>
      </c>
      <c r="C106" s="1024" t="s">
        <v>101</v>
      </c>
      <c r="D106" s="1026"/>
      <c r="E106" s="1156"/>
      <c r="F106" s="1156"/>
      <c r="G106" s="1142"/>
      <c r="H106" s="1032">
        <v>2</v>
      </c>
      <c r="I106" s="1156"/>
      <c r="J106" s="1156"/>
      <c r="K106" s="1142"/>
      <c r="L106" s="1040"/>
      <c r="M106" s="1150">
        <f t="shared" ref="M106" si="160">N106/30</f>
        <v>4</v>
      </c>
      <c r="N106" s="1058">
        <f t="shared" ref="N106" si="161">O106+T106</f>
        <v>120</v>
      </c>
      <c r="O106" s="978">
        <f t="shared" ref="O106" si="162">P106+Q106+R106+S106</f>
        <v>92</v>
      </c>
      <c r="P106" s="979">
        <v>2</v>
      </c>
      <c r="Q106" s="979">
        <v>28</v>
      </c>
      <c r="R106" s="979">
        <v>58</v>
      </c>
      <c r="S106" s="979">
        <v>4</v>
      </c>
      <c r="T106" s="1080">
        <f t="shared" ref="T106" si="163">SUM(U107:AB107)</f>
        <v>28</v>
      </c>
      <c r="U106" s="175">
        <v>38</v>
      </c>
      <c r="V106" s="175">
        <v>54</v>
      </c>
      <c r="W106" s="239"/>
      <c r="X106" s="239"/>
      <c r="Y106" s="239"/>
      <c r="Z106" s="239"/>
      <c r="AA106" s="253"/>
      <c r="AB106" s="254"/>
      <c r="AC106" s="1045">
        <f t="shared" ref="AC106" si="164">(U106+U107)/30</f>
        <v>1.7</v>
      </c>
      <c r="AD106" s="1038">
        <f t="shared" ref="AD106" si="165">(V106+V107)/30</f>
        <v>2.2999999999999998</v>
      </c>
      <c r="AE106" s="1038">
        <f t="shared" ref="AE106" si="166">(W106+W107)/30</f>
        <v>0</v>
      </c>
      <c r="AF106" s="1038">
        <f t="shared" ref="AF106" si="167">(X106+X107)/30</f>
        <v>0</v>
      </c>
      <c r="AG106" s="1038">
        <f t="shared" ref="AG106" si="168">(Y106+Y107)/30</f>
        <v>0</v>
      </c>
      <c r="AH106" s="1038">
        <f t="shared" ref="AH106" si="169">(Z106+Z107)/30</f>
        <v>0</v>
      </c>
      <c r="AI106" s="1038">
        <f t="shared" ref="AI106" si="170">(AA106+AA107)/30</f>
        <v>0</v>
      </c>
      <c r="AJ106" s="1037">
        <f t="shared" ref="AJ106" si="171">(AB106+AB107)/30</f>
        <v>0</v>
      </c>
      <c r="AK106" s="104" t="b">
        <f>P106+Q106+R106+S106=SUM(U106:AB106)</f>
        <v>1</v>
      </c>
    </row>
    <row r="107" spans="1:37" s="110" customFormat="1" ht="12.75" customHeight="1" x14ac:dyDescent="0.2">
      <c r="A107" s="1096"/>
      <c r="B107" s="999"/>
      <c r="C107" s="1024"/>
      <c r="D107" s="1027"/>
      <c r="E107" s="1157"/>
      <c r="F107" s="1157"/>
      <c r="G107" s="1143"/>
      <c r="H107" s="1033"/>
      <c r="I107" s="1157"/>
      <c r="J107" s="1157"/>
      <c r="K107" s="1143"/>
      <c r="L107" s="1041"/>
      <c r="M107" s="1150"/>
      <c r="N107" s="1058"/>
      <c r="O107" s="978"/>
      <c r="P107" s="980"/>
      <c r="Q107" s="980"/>
      <c r="R107" s="980"/>
      <c r="S107" s="980"/>
      <c r="T107" s="1080"/>
      <c r="U107" s="175">
        <v>13</v>
      </c>
      <c r="V107" s="175">
        <v>15</v>
      </c>
      <c r="W107" s="239"/>
      <c r="X107" s="239"/>
      <c r="Y107" s="239"/>
      <c r="Z107" s="239"/>
      <c r="AA107" s="240"/>
      <c r="AB107" s="241"/>
      <c r="AC107" s="1045"/>
      <c r="AD107" s="1038"/>
      <c r="AE107" s="1038"/>
      <c r="AF107" s="1038"/>
      <c r="AG107" s="1038"/>
      <c r="AH107" s="1038"/>
      <c r="AI107" s="1038"/>
      <c r="AJ107" s="1037"/>
      <c r="AK107" s="104"/>
    </row>
    <row r="108" spans="1:37" s="110" customFormat="1" ht="13.5" customHeight="1" x14ac:dyDescent="0.2">
      <c r="A108" s="1097"/>
      <c r="B108" s="1000"/>
      <c r="C108" s="1025"/>
      <c r="D108" s="1028"/>
      <c r="E108" s="1164"/>
      <c r="F108" s="1164"/>
      <c r="G108" s="1163"/>
      <c r="H108" s="1034"/>
      <c r="I108" s="1164"/>
      <c r="J108" s="1164"/>
      <c r="K108" s="1163"/>
      <c r="L108" s="1042"/>
      <c r="M108" s="975"/>
      <c r="N108" s="977"/>
      <c r="O108" s="978"/>
      <c r="P108" s="980"/>
      <c r="Q108" s="980"/>
      <c r="R108" s="980"/>
      <c r="S108" s="980"/>
      <c r="T108" s="1081"/>
      <c r="U108" s="166"/>
      <c r="V108" s="248" t="s">
        <v>308</v>
      </c>
      <c r="W108" s="239"/>
      <c r="X108" s="239"/>
      <c r="Y108" s="239"/>
      <c r="Z108" s="239"/>
      <c r="AA108" s="240"/>
      <c r="AB108" s="241"/>
      <c r="AC108" s="1045"/>
      <c r="AD108" s="1038"/>
      <c r="AE108" s="1038"/>
      <c r="AF108" s="1038"/>
      <c r="AG108" s="1038"/>
      <c r="AH108" s="1038"/>
      <c r="AI108" s="1038"/>
      <c r="AJ108" s="1037"/>
      <c r="AK108" s="104"/>
    </row>
    <row r="109" spans="1:37" s="110" customFormat="1" ht="14.25" customHeight="1" x14ac:dyDescent="0.2">
      <c r="A109" s="1170">
        <f t="shared" si="159"/>
        <v>30</v>
      </c>
      <c r="B109" s="999" t="s">
        <v>277</v>
      </c>
      <c r="C109" s="997" t="s">
        <v>211</v>
      </c>
      <c r="D109" s="1026"/>
      <c r="E109" s="1156"/>
      <c r="F109" s="1156"/>
      <c r="G109" s="1142"/>
      <c r="H109" s="1032">
        <v>2</v>
      </c>
      <c r="I109" s="1156"/>
      <c r="J109" s="1156"/>
      <c r="K109" s="1142"/>
      <c r="L109" s="1040"/>
      <c r="M109" s="1150">
        <f t="shared" ref="M109" si="172">N109/30</f>
        <v>1</v>
      </c>
      <c r="N109" s="1058">
        <f t="shared" ref="N109" si="173">O109+T109</f>
        <v>30</v>
      </c>
      <c r="O109" s="978">
        <f t="shared" ref="O109" si="174">P109+Q109+R109+S109</f>
        <v>20</v>
      </c>
      <c r="P109" s="979">
        <v>10</v>
      </c>
      <c r="Q109" s="979">
        <v>4</v>
      </c>
      <c r="R109" s="979">
        <v>4</v>
      </c>
      <c r="S109" s="1136">
        <v>2</v>
      </c>
      <c r="T109" s="1299">
        <f>SUM(U110:AB110)</f>
        <v>10</v>
      </c>
      <c r="U109" s="256"/>
      <c r="V109" s="164">
        <v>20</v>
      </c>
      <c r="W109" s="169"/>
      <c r="X109" s="169"/>
      <c r="Y109" s="169"/>
      <c r="Z109" s="169"/>
      <c r="AA109" s="197"/>
      <c r="AB109" s="251"/>
      <c r="AC109" s="1045">
        <f t="shared" ref="AC109:AJ109" si="175">(U109+U110)/30</f>
        <v>0</v>
      </c>
      <c r="AD109" s="1038">
        <f t="shared" si="175"/>
        <v>1</v>
      </c>
      <c r="AE109" s="1038">
        <f t="shared" si="175"/>
        <v>0</v>
      </c>
      <c r="AF109" s="1038">
        <f t="shared" si="175"/>
        <v>0</v>
      </c>
      <c r="AG109" s="1038">
        <f t="shared" si="175"/>
        <v>0</v>
      </c>
      <c r="AH109" s="1038">
        <f t="shared" si="175"/>
        <v>0</v>
      </c>
      <c r="AI109" s="1038">
        <f t="shared" si="175"/>
        <v>0</v>
      </c>
      <c r="AJ109" s="1037">
        <f t="shared" si="175"/>
        <v>0</v>
      </c>
      <c r="AK109" s="104" t="b">
        <f>P109+Q109+R109+S109=SUM(U109:AB109)</f>
        <v>1</v>
      </c>
    </row>
    <row r="110" spans="1:37" s="110" customFormat="1" ht="15.75" customHeight="1" x14ac:dyDescent="0.2">
      <c r="A110" s="1096"/>
      <c r="B110" s="999"/>
      <c r="C110" s="997"/>
      <c r="D110" s="1027"/>
      <c r="E110" s="1157"/>
      <c r="F110" s="1157"/>
      <c r="G110" s="1143"/>
      <c r="H110" s="1033"/>
      <c r="I110" s="1157"/>
      <c r="J110" s="1157"/>
      <c r="K110" s="1143"/>
      <c r="L110" s="1041"/>
      <c r="M110" s="1150"/>
      <c r="N110" s="1058"/>
      <c r="O110" s="978"/>
      <c r="P110" s="980"/>
      <c r="Q110" s="980"/>
      <c r="R110" s="980"/>
      <c r="S110" s="1137"/>
      <c r="T110" s="1080"/>
      <c r="U110" s="256"/>
      <c r="V110" s="175">
        <v>10</v>
      </c>
      <c r="W110" s="169"/>
      <c r="X110" s="169"/>
      <c r="Y110" s="169"/>
      <c r="Z110" s="169"/>
      <c r="AA110" s="197"/>
      <c r="AB110" s="251"/>
      <c r="AC110" s="1045"/>
      <c r="AD110" s="1038"/>
      <c r="AE110" s="1038"/>
      <c r="AF110" s="1038"/>
      <c r="AG110" s="1038"/>
      <c r="AH110" s="1038"/>
      <c r="AI110" s="1038"/>
      <c r="AJ110" s="1037"/>
      <c r="AK110" s="104"/>
    </row>
    <row r="111" spans="1:37" s="110" customFormat="1" ht="14.25" customHeight="1" x14ac:dyDescent="0.2">
      <c r="A111" s="1097"/>
      <c r="B111" s="999"/>
      <c r="C111" s="997"/>
      <c r="D111" s="1028"/>
      <c r="E111" s="1164"/>
      <c r="F111" s="1164"/>
      <c r="G111" s="1163"/>
      <c r="H111" s="1034"/>
      <c r="I111" s="1164"/>
      <c r="J111" s="1164"/>
      <c r="K111" s="1163"/>
      <c r="L111" s="1041"/>
      <c r="M111" s="975"/>
      <c r="N111" s="977"/>
      <c r="O111" s="978"/>
      <c r="P111" s="981"/>
      <c r="Q111" s="981"/>
      <c r="R111" s="981"/>
      <c r="S111" s="1017"/>
      <c r="T111" s="1081"/>
      <c r="U111" s="257"/>
      <c r="V111" s="248" t="s">
        <v>308</v>
      </c>
      <c r="W111" s="258"/>
      <c r="X111" s="259"/>
      <c r="Y111" s="258"/>
      <c r="Z111" s="259"/>
      <c r="AA111" s="260"/>
      <c r="AB111" s="261"/>
      <c r="AC111" s="1061"/>
      <c r="AD111" s="1039"/>
      <c r="AE111" s="1039"/>
      <c r="AF111" s="1039"/>
      <c r="AG111" s="1039"/>
      <c r="AH111" s="1039"/>
      <c r="AI111" s="1039"/>
      <c r="AJ111" s="1086"/>
      <c r="AK111" s="104"/>
    </row>
    <row r="112" spans="1:37" s="110" customFormat="1" ht="13.5" customHeight="1" x14ac:dyDescent="0.2">
      <c r="A112" s="1170">
        <f t="shared" ref="A112:A115" si="176">1+A109</f>
        <v>31</v>
      </c>
      <c r="B112" s="1255" t="s">
        <v>278</v>
      </c>
      <c r="C112" s="1093" t="s">
        <v>232</v>
      </c>
      <c r="D112" s="1026"/>
      <c r="E112" s="1167"/>
      <c r="F112" s="1156"/>
      <c r="G112" s="1142"/>
      <c r="H112" s="1032">
        <v>1</v>
      </c>
      <c r="I112" s="1029"/>
      <c r="J112" s="1029"/>
      <c r="K112" s="1009"/>
      <c r="L112" s="1040"/>
      <c r="M112" s="1150">
        <f t="shared" ref="M112" si="177">N112/30</f>
        <v>1.5</v>
      </c>
      <c r="N112" s="1058">
        <f t="shared" ref="N112" si="178">O112+T112</f>
        <v>45</v>
      </c>
      <c r="O112" s="978">
        <f t="shared" ref="O112" si="179">P112+Q112+R112+S112</f>
        <v>30</v>
      </c>
      <c r="P112" s="980">
        <v>2</v>
      </c>
      <c r="Q112" s="980">
        <v>20</v>
      </c>
      <c r="R112" s="980">
        <v>6</v>
      </c>
      <c r="S112" s="980">
        <v>2</v>
      </c>
      <c r="T112" s="1080">
        <f>SUM(U113:AB113)</f>
        <v>15</v>
      </c>
      <c r="U112" s="164">
        <v>30</v>
      </c>
      <c r="V112" s="164"/>
      <c r="W112" s="164"/>
      <c r="X112" s="164"/>
      <c r="Y112" s="164"/>
      <c r="Z112" s="164"/>
      <c r="AA112" s="164"/>
      <c r="AB112" s="165"/>
      <c r="AC112" s="1045">
        <f t="shared" ref="AC112:AJ112" si="180">(U112+U113)/30</f>
        <v>1.5</v>
      </c>
      <c r="AD112" s="1038">
        <f t="shared" si="180"/>
        <v>0</v>
      </c>
      <c r="AE112" s="1038">
        <f t="shared" si="180"/>
        <v>0</v>
      </c>
      <c r="AF112" s="1038">
        <f t="shared" si="180"/>
        <v>0</v>
      </c>
      <c r="AG112" s="1038">
        <f t="shared" si="180"/>
        <v>0</v>
      </c>
      <c r="AH112" s="1038">
        <f t="shared" si="180"/>
        <v>0</v>
      </c>
      <c r="AI112" s="1038">
        <f t="shared" si="180"/>
        <v>0</v>
      </c>
      <c r="AJ112" s="1037">
        <f t="shared" si="180"/>
        <v>0</v>
      </c>
      <c r="AK112" s="104" t="b">
        <f>P112+Q112+R112+S112=SUM(U112:AB112)</f>
        <v>1</v>
      </c>
    </row>
    <row r="113" spans="1:16384" s="110" customFormat="1" ht="12.75" customHeight="1" x14ac:dyDescent="0.2">
      <c r="A113" s="1096"/>
      <c r="B113" s="999"/>
      <c r="C113" s="1024"/>
      <c r="D113" s="1027"/>
      <c r="E113" s="1168"/>
      <c r="F113" s="1157"/>
      <c r="G113" s="1143"/>
      <c r="H113" s="1033"/>
      <c r="I113" s="1030"/>
      <c r="J113" s="1030"/>
      <c r="K113" s="1010"/>
      <c r="L113" s="1041"/>
      <c r="M113" s="1150"/>
      <c r="N113" s="1058"/>
      <c r="O113" s="978"/>
      <c r="P113" s="980"/>
      <c r="Q113" s="980"/>
      <c r="R113" s="980"/>
      <c r="S113" s="980"/>
      <c r="T113" s="1080"/>
      <c r="U113" s="175">
        <v>15</v>
      </c>
      <c r="V113" s="175"/>
      <c r="W113" s="175"/>
      <c r="X113" s="175"/>
      <c r="Y113" s="175"/>
      <c r="Z113" s="175"/>
      <c r="AA113" s="175"/>
      <c r="AB113" s="177"/>
      <c r="AC113" s="1045"/>
      <c r="AD113" s="1038"/>
      <c r="AE113" s="1038"/>
      <c r="AF113" s="1038"/>
      <c r="AG113" s="1038"/>
      <c r="AH113" s="1038"/>
      <c r="AI113" s="1038"/>
      <c r="AJ113" s="1037"/>
      <c r="AK113" s="104"/>
    </row>
    <row r="114" spans="1:16384" s="110" customFormat="1" ht="13.5" customHeight="1" x14ac:dyDescent="0.2">
      <c r="A114" s="1097"/>
      <c r="B114" s="1000"/>
      <c r="C114" s="1025"/>
      <c r="D114" s="1028"/>
      <c r="E114" s="1169"/>
      <c r="F114" s="1164"/>
      <c r="G114" s="1163"/>
      <c r="H114" s="1034"/>
      <c r="I114" s="1031"/>
      <c r="J114" s="1031"/>
      <c r="K114" s="1011"/>
      <c r="L114" s="1042"/>
      <c r="M114" s="975"/>
      <c r="N114" s="977"/>
      <c r="O114" s="978"/>
      <c r="P114" s="980"/>
      <c r="Q114" s="980"/>
      <c r="R114" s="980"/>
      <c r="S114" s="980"/>
      <c r="T114" s="1081"/>
      <c r="U114" s="248" t="s">
        <v>308</v>
      </c>
      <c r="V114" s="248"/>
      <c r="W114" s="175"/>
      <c r="X114" s="175"/>
      <c r="Y114" s="175"/>
      <c r="Z114" s="175"/>
      <c r="AA114" s="175"/>
      <c r="AB114" s="175"/>
      <c r="AC114" s="1045"/>
      <c r="AD114" s="1038"/>
      <c r="AE114" s="1038"/>
      <c r="AF114" s="1038"/>
      <c r="AG114" s="1038"/>
      <c r="AH114" s="1038"/>
      <c r="AI114" s="1038"/>
      <c r="AJ114" s="1037"/>
      <c r="AK114" s="104"/>
    </row>
    <row r="115" spans="1:16384" s="110" customFormat="1" ht="15" customHeight="1" x14ac:dyDescent="0.2">
      <c r="A115" s="1170">
        <f t="shared" si="176"/>
        <v>32</v>
      </c>
      <c r="B115" s="1255" t="s">
        <v>279</v>
      </c>
      <c r="C115" s="1301" t="s">
        <v>213</v>
      </c>
      <c r="D115" s="1026"/>
      <c r="E115" s="1156"/>
      <c r="F115" s="1156"/>
      <c r="G115" s="1142"/>
      <c r="H115" s="1032">
        <v>4</v>
      </c>
      <c r="I115" s="1156"/>
      <c r="J115" s="1156"/>
      <c r="K115" s="1142"/>
      <c r="L115" s="1040"/>
      <c r="M115" s="1149">
        <f t="shared" ref="M115" si="181">N115/30</f>
        <v>1</v>
      </c>
      <c r="N115" s="1057">
        <f t="shared" ref="N115" si="182">O115+T115</f>
        <v>30</v>
      </c>
      <c r="O115" s="1057">
        <f t="shared" ref="O115" si="183">P115+Q115+R115+S115</f>
        <v>24</v>
      </c>
      <c r="P115" s="979">
        <v>12</v>
      </c>
      <c r="Q115" s="979">
        <v>6</v>
      </c>
      <c r="R115" s="979">
        <v>4</v>
      </c>
      <c r="S115" s="979">
        <v>2</v>
      </c>
      <c r="T115" s="1299">
        <f t="shared" ref="T115" si="184">SUM(U116:AB116)</f>
        <v>6</v>
      </c>
      <c r="U115" s="175"/>
      <c r="V115" s="175"/>
      <c r="W115" s="239"/>
      <c r="X115" s="262">
        <v>24</v>
      </c>
      <c r="Y115" s="239"/>
      <c r="Z115" s="239"/>
      <c r="AA115" s="253"/>
      <c r="AB115" s="254"/>
      <c r="AC115" s="1061">
        <f t="shared" ref="AC115:AJ115" si="185">(U115+U116)/30</f>
        <v>0</v>
      </c>
      <c r="AD115" s="1039">
        <f t="shared" si="185"/>
        <v>0</v>
      </c>
      <c r="AE115" s="1039">
        <f t="shared" si="185"/>
        <v>0</v>
      </c>
      <c r="AF115" s="1039">
        <f t="shared" si="185"/>
        <v>1</v>
      </c>
      <c r="AG115" s="1039">
        <f t="shared" si="185"/>
        <v>0</v>
      </c>
      <c r="AH115" s="1039">
        <f t="shared" si="185"/>
        <v>0</v>
      </c>
      <c r="AI115" s="1039">
        <f t="shared" si="185"/>
        <v>0</v>
      </c>
      <c r="AJ115" s="1086">
        <f t="shared" si="185"/>
        <v>0</v>
      </c>
      <c r="AK115" s="104" t="b">
        <f>P115+Q115+R115+S115=SUM(U115:AB115)</f>
        <v>1</v>
      </c>
    </row>
    <row r="116" spans="1:16384" s="110" customFormat="1" ht="14.25" customHeight="1" x14ac:dyDescent="0.2">
      <c r="A116" s="1096"/>
      <c r="B116" s="999"/>
      <c r="C116" s="997"/>
      <c r="D116" s="1027"/>
      <c r="E116" s="1157"/>
      <c r="F116" s="1157"/>
      <c r="G116" s="1143"/>
      <c r="H116" s="1033"/>
      <c r="I116" s="1157"/>
      <c r="J116" s="1157"/>
      <c r="K116" s="1143"/>
      <c r="L116" s="1041"/>
      <c r="M116" s="1150"/>
      <c r="N116" s="1058"/>
      <c r="O116" s="1058"/>
      <c r="P116" s="980"/>
      <c r="Q116" s="980"/>
      <c r="R116" s="980"/>
      <c r="S116" s="980"/>
      <c r="T116" s="1080"/>
      <c r="U116" s="175"/>
      <c r="V116" s="175"/>
      <c r="W116" s="239"/>
      <c r="X116" s="262">
        <v>6</v>
      </c>
      <c r="Y116" s="239"/>
      <c r="Z116" s="239"/>
      <c r="AA116" s="240"/>
      <c r="AB116" s="241"/>
      <c r="AC116" s="1062"/>
      <c r="AD116" s="1064"/>
      <c r="AE116" s="1064"/>
      <c r="AF116" s="1064"/>
      <c r="AG116" s="1064"/>
      <c r="AH116" s="1064"/>
      <c r="AI116" s="1064"/>
      <c r="AJ116" s="1304"/>
      <c r="AK116" s="104"/>
    </row>
    <row r="117" spans="1:16384" s="110" customFormat="1" ht="14.25" customHeight="1" x14ac:dyDescent="0.2">
      <c r="A117" s="1097"/>
      <c r="B117" s="1000"/>
      <c r="C117" s="998"/>
      <c r="D117" s="1028"/>
      <c r="E117" s="1164"/>
      <c r="F117" s="1164"/>
      <c r="G117" s="1163"/>
      <c r="H117" s="1034"/>
      <c r="I117" s="1164"/>
      <c r="J117" s="1164"/>
      <c r="K117" s="1163"/>
      <c r="L117" s="1042"/>
      <c r="M117" s="975"/>
      <c r="N117" s="977"/>
      <c r="O117" s="977"/>
      <c r="P117" s="981"/>
      <c r="Q117" s="981"/>
      <c r="R117" s="981"/>
      <c r="S117" s="981"/>
      <c r="T117" s="1081"/>
      <c r="U117" s="166"/>
      <c r="V117" s="166"/>
      <c r="W117" s="239"/>
      <c r="X117" s="248" t="s">
        <v>308</v>
      </c>
      <c r="Y117" s="239"/>
      <c r="Z117" s="239"/>
      <c r="AA117" s="240"/>
      <c r="AB117" s="241"/>
      <c r="AC117" s="1238"/>
      <c r="AD117" s="1065"/>
      <c r="AE117" s="1065"/>
      <c r="AF117" s="1065"/>
      <c r="AG117" s="1065"/>
      <c r="AH117" s="1065"/>
      <c r="AI117" s="1065"/>
      <c r="AJ117" s="1286"/>
      <c r="AK117" s="104"/>
    </row>
    <row r="118" spans="1:16384" s="110" customFormat="1" ht="14.25" customHeight="1" x14ac:dyDescent="0.2">
      <c r="A118" s="1170">
        <f t="shared" ref="A118" si="186">1+A115</f>
        <v>33</v>
      </c>
      <c r="B118" s="999" t="s">
        <v>280</v>
      </c>
      <c r="C118" s="1301" t="s">
        <v>214</v>
      </c>
      <c r="D118" s="1026"/>
      <c r="E118" s="1156"/>
      <c r="F118" s="1156"/>
      <c r="G118" s="1142"/>
      <c r="H118" s="1032">
        <v>4</v>
      </c>
      <c r="I118" s="1156"/>
      <c r="J118" s="1156"/>
      <c r="K118" s="1142"/>
      <c r="L118" s="1040"/>
      <c r="M118" s="1149">
        <f t="shared" ref="M118" si="187">N118/30</f>
        <v>1</v>
      </c>
      <c r="N118" s="1057">
        <f t="shared" ref="N118" si="188">O118+T118</f>
        <v>30</v>
      </c>
      <c r="O118" s="1057">
        <f t="shared" ref="O118" si="189">P118+Q118+R118+S118</f>
        <v>20</v>
      </c>
      <c r="P118" s="979">
        <v>6</v>
      </c>
      <c r="Q118" s="979">
        <v>8</v>
      </c>
      <c r="R118" s="979">
        <v>4</v>
      </c>
      <c r="S118" s="1136">
        <v>2</v>
      </c>
      <c r="T118" s="1299">
        <f t="shared" ref="T118" si="190">SUM(U119:AB119)</f>
        <v>10</v>
      </c>
      <c r="U118" s="256"/>
      <c r="V118" s="175"/>
      <c r="W118" s="169"/>
      <c r="X118" s="169">
        <v>20</v>
      </c>
      <c r="Y118" s="169"/>
      <c r="Z118" s="169"/>
      <c r="AA118" s="197"/>
      <c r="AB118" s="251"/>
      <c r="AC118" s="1061">
        <f t="shared" ref="AC118" si="191">(U118+U119)/30</f>
        <v>0</v>
      </c>
      <c r="AD118" s="1039">
        <f t="shared" ref="AD118" si="192">(V118+V119)/30</f>
        <v>0</v>
      </c>
      <c r="AE118" s="1039">
        <f t="shared" ref="AE118" si="193">(W118+W119)/30</f>
        <v>0</v>
      </c>
      <c r="AF118" s="1039">
        <f t="shared" ref="AF118" si="194">(X118+X119)/30</f>
        <v>1</v>
      </c>
      <c r="AG118" s="1039">
        <f t="shared" ref="AG118" si="195">(Y118+Y119)/30</f>
        <v>0</v>
      </c>
      <c r="AH118" s="1039">
        <f t="shared" ref="AH118" si="196">(Z118+Z119)/30</f>
        <v>0</v>
      </c>
      <c r="AI118" s="1039">
        <f t="shared" ref="AI118" si="197">(AA118+AA119)/30</f>
        <v>0</v>
      </c>
      <c r="AJ118" s="1086">
        <f t="shared" ref="AJ118" si="198">(AB118+AB119)/30</f>
        <v>0</v>
      </c>
      <c r="AK118" s="104" t="b">
        <f>P118+Q118+R118+S118=SUM(U118:AB118)</f>
        <v>1</v>
      </c>
    </row>
    <row r="119" spans="1:16384" s="110" customFormat="1" ht="14.25" customHeight="1" x14ac:dyDescent="0.2">
      <c r="A119" s="1096"/>
      <c r="B119" s="999"/>
      <c r="C119" s="997"/>
      <c r="D119" s="1027"/>
      <c r="E119" s="1157"/>
      <c r="F119" s="1157"/>
      <c r="G119" s="1143"/>
      <c r="H119" s="1033"/>
      <c r="I119" s="1157"/>
      <c r="J119" s="1157"/>
      <c r="K119" s="1143"/>
      <c r="L119" s="1041"/>
      <c r="M119" s="1150"/>
      <c r="N119" s="1058"/>
      <c r="O119" s="1058"/>
      <c r="P119" s="980"/>
      <c r="Q119" s="980"/>
      <c r="R119" s="980"/>
      <c r="S119" s="1137"/>
      <c r="T119" s="1080"/>
      <c r="U119" s="256"/>
      <c r="V119" s="175"/>
      <c r="W119" s="169"/>
      <c r="X119" s="169">
        <v>10</v>
      </c>
      <c r="Y119" s="169"/>
      <c r="Z119" s="169"/>
      <c r="AA119" s="197"/>
      <c r="AB119" s="251"/>
      <c r="AC119" s="1062"/>
      <c r="AD119" s="1064"/>
      <c r="AE119" s="1064"/>
      <c r="AF119" s="1064"/>
      <c r="AG119" s="1064"/>
      <c r="AH119" s="1064"/>
      <c r="AI119" s="1064"/>
      <c r="AJ119" s="1304"/>
      <c r="AK119" s="104"/>
    </row>
    <row r="120" spans="1:16384" s="110" customFormat="1" ht="14.25" customHeight="1" thickBot="1" x14ac:dyDescent="0.25">
      <c r="A120" s="1097"/>
      <c r="B120" s="999"/>
      <c r="C120" s="998"/>
      <c r="D120" s="1141"/>
      <c r="E120" s="1158"/>
      <c r="F120" s="1158"/>
      <c r="G120" s="1144"/>
      <c r="H120" s="1174"/>
      <c r="I120" s="1158"/>
      <c r="J120" s="1158"/>
      <c r="K120" s="1144"/>
      <c r="L120" s="1165"/>
      <c r="M120" s="975"/>
      <c r="N120" s="1166"/>
      <c r="O120" s="1166"/>
      <c r="P120" s="1145"/>
      <c r="Q120" s="1145"/>
      <c r="R120" s="1145"/>
      <c r="S120" s="1319"/>
      <c r="T120" s="1292"/>
      <c r="U120" s="257"/>
      <c r="V120" s="258"/>
      <c r="W120" s="258"/>
      <c r="X120" s="248" t="s">
        <v>308</v>
      </c>
      <c r="Y120" s="258"/>
      <c r="Z120" s="259"/>
      <c r="AA120" s="260"/>
      <c r="AB120" s="261"/>
      <c r="AC120" s="1063"/>
      <c r="AD120" s="1066"/>
      <c r="AE120" s="1066"/>
      <c r="AF120" s="1066"/>
      <c r="AG120" s="1066"/>
      <c r="AH120" s="1066"/>
      <c r="AI120" s="1066"/>
      <c r="AJ120" s="1310"/>
      <c r="AK120" s="104"/>
    </row>
    <row r="121" spans="1:16384" s="700" customFormat="1" ht="15" customHeight="1" x14ac:dyDescent="0.25">
      <c r="A121" s="1018" t="s">
        <v>295</v>
      </c>
      <c r="B121" s="1019"/>
      <c r="C121" s="1020"/>
      <c r="D121" s="685"/>
      <c r="E121" s="686"/>
      <c r="F121" s="686"/>
      <c r="G121" s="687"/>
      <c r="H121" s="698"/>
      <c r="I121" s="686"/>
      <c r="J121" s="686"/>
      <c r="K121" s="687"/>
      <c r="L121" s="699"/>
      <c r="M121" s="1116">
        <f>SUM(M73:M120)</f>
        <v>38</v>
      </c>
      <c r="N121" s="995">
        <f t="shared" ref="N121:T121" si="199">SUM(N73:N120)</f>
        <v>1140</v>
      </c>
      <c r="O121" s="995">
        <f t="shared" si="199"/>
        <v>792</v>
      </c>
      <c r="P121" s="995">
        <f t="shared" si="199"/>
        <v>134</v>
      </c>
      <c r="Q121" s="995">
        <f t="shared" si="199"/>
        <v>322</v>
      </c>
      <c r="R121" s="995">
        <f t="shared" si="199"/>
        <v>290</v>
      </c>
      <c r="S121" s="995">
        <f t="shared" si="199"/>
        <v>46</v>
      </c>
      <c r="T121" s="992">
        <f t="shared" si="199"/>
        <v>348</v>
      </c>
      <c r="U121" s="604">
        <f>SUM(U73,U76,U79,U82,U85,U88,U91,U94,U97,U100,U103,U106,U109,U112,U115,U118)</f>
        <v>184</v>
      </c>
      <c r="V121" s="605">
        <f t="shared" ref="V121:AB121" si="200">SUM(V73,V76,V79,V82,V85,V88,V91,V94,V97,V100,V103,V106,V109,V112,V115,V118)</f>
        <v>310</v>
      </c>
      <c r="W121" s="605">
        <f t="shared" si="200"/>
        <v>150</v>
      </c>
      <c r="X121" s="605">
        <f t="shared" si="200"/>
        <v>148</v>
      </c>
      <c r="Y121" s="605">
        <f t="shared" si="200"/>
        <v>0</v>
      </c>
      <c r="Z121" s="605">
        <f t="shared" si="200"/>
        <v>0</v>
      </c>
      <c r="AA121" s="605">
        <f t="shared" si="200"/>
        <v>0</v>
      </c>
      <c r="AB121" s="606">
        <f t="shared" si="200"/>
        <v>0</v>
      </c>
      <c r="AC121" s="1051">
        <f>SUM(AC73:AC120)</f>
        <v>9.1666666666666679</v>
      </c>
      <c r="AD121" s="1053">
        <f t="shared" ref="AD121:AJ121" si="201">SUM(AD73:AD120)</f>
        <v>14.733333333333334</v>
      </c>
      <c r="AE121" s="1053">
        <f t="shared" si="201"/>
        <v>7.333333333333333</v>
      </c>
      <c r="AF121" s="1053">
        <f t="shared" si="201"/>
        <v>6.7666666666666666</v>
      </c>
      <c r="AG121" s="1053">
        <f t="shared" si="201"/>
        <v>0</v>
      </c>
      <c r="AH121" s="1053">
        <f t="shared" si="201"/>
        <v>0</v>
      </c>
      <c r="AI121" s="1053">
        <f t="shared" si="201"/>
        <v>0</v>
      </c>
      <c r="AJ121" s="1035">
        <f t="shared" si="201"/>
        <v>0</v>
      </c>
      <c r="AK121" s="690" t="b">
        <f>(U121+U122)/30=AC121</f>
        <v>1</v>
      </c>
      <c r="AL121" s="690" t="b">
        <f t="shared" ref="AL121" si="202">(V121+V122)/30=AD121</f>
        <v>1</v>
      </c>
      <c r="AM121" s="690" t="b">
        <f t="shared" ref="AM121" si="203">(W121+W122)/30=AE121</f>
        <v>1</v>
      </c>
      <c r="AN121" s="690" t="b">
        <f t="shared" ref="AN121" si="204">(X121+X122)/30=AF121</f>
        <v>1</v>
      </c>
      <c r="AO121" s="690" t="b">
        <f t="shared" ref="AO121" si="205">(Y121+Y122)/30=AG121</f>
        <v>1</v>
      </c>
      <c r="AP121" s="690" t="b">
        <f t="shared" ref="AP121" si="206">(Z121+Z122)/30=AH121</f>
        <v>1</v>
      </c>
      <c r="AQ121" s="690" t="b">
        <f t="shared" ref="AQ121" si="207">(AA121+AA122)/30=AI121</f>
        <v>1</v>
      </c>
      <c r="AR121" s="690" t="b">
        <f t="shared" ref="AR121" si="208">(AB121+AB122)/30=AJ121</f>
        <v>1</v>
      </c>
    </row>
    <row r="122" spans="1:16384" s="704" customFormat="1" ht="14.25" customHeight="1" thickBot="1" x14ac:dyDescent="0.3">
      <c r="A122" s="1021"/>
      <c r="B122" s="1022"/>
      <c r="C122" s="1023"/>
      <c r="D122" s="692"/>
      <c r="E122" s="693"/>
      <c r="F122" s="693"/>
      <c r="G122" s="694"/>
      <c r="H122" s="701"/>
      <c r="I122" s="693"/>
      <c r="J122" s="693"/>
      <c r="K122" s="694"/>
      <c r="L122" s="702"/>
      <c r="M122" s="1132"/>
      <c r="N122" s="996"/>
      <c r="O122" s="996"/>
      <c r="P122" s="996"/>
      <c r="Q122" s="996"/>
      <c r="R122" s="996"/>
      <c r="S122" s="996"/>
      <c r="T122" s="993"/>
      <c r="U122" s="607">
        <f>SUM(U74,U77,U80,U83,U86,U89,U92,U95,U98,U101,U104,U107,U110,U113,U116,U119)</f>
        <v>91</v>
      </c>
      <c r="V122" s="608">
        <f t="shared" ref="V122:AB122" si="209">SUM(V74,V77,V80,V83,V86,V89,V92,V95,V98,V101,V104,V107,V110,V113,V116,V119)</f>
        <v>132</v>
      </c>
      <c r="W122" s="608">
        <f t="shared" si="209"/>
        <v>70</v>
      </c>
      <c r="X122" s="608">
        <f t="shared" si="209"/>
        <v>55</v>
      </c>
      <c r="Y122" s="608">
        <f t="shared" si="209"/>
        <v>0</v>
      </c>
      <c r="Z122" s="608">
        <f t="shared" si="209"/>
        <v>0</v>
      </c>
      <c r="AA122" s="608">
        <f t="shared" si="209"/>
        <v>0</v>
      </c>
      <c r="AB122" s="609">
        <f t="shared" si="209"/>
        <v>0</v>
      </c>
      <c r="AC122" s="1052"/>
      <c r="AD122" s="1054"/>
      <c r="AE122" s="1054"/>
      <c r="AF122" s="1054"/>
      <c r="AG122" s="1054"/>
      <c r="AH122" s="1054"/>
      <c r="AI122" s="1054"/>
      <c r="AJ122" s="1036"/>
      <c r="AK122" s="703"/>
      <c r="AL122" s="703"/>
      <c r="AM122" s="703"/>
      <c r="AN122" s="703"/>
      <c r="AO122" s="703"/>
      <c r="AP122" s="703"/>
      <c r="AQ122" s="703"/>
    </row>
    <row r="123" spans="1:16384" s="114" customFormat="1" ht="16.5" thickBot="1" x14ac:dyDescent="0.3">
      <c r="A123" s="1088" t="s">
        <v>281</v>
      </c>
      <c r="B123" s="1089"/>
      <c r="C123" s="1089"/>
      <c r="D123" s="1089"/>
      <c r="E123" s="1089"/>
      <c r="F123" s="1089"/>
      <c r="G123" s="1089"/>
      <c r="H123" s="1089"/>
      <c r="I123" s="1089"/>
      <c r="J123" s="1089"/>
      <c r="K123" s="1089"/>
      <c r="L123" s="1089"/>
      <c r="M123" s="1089"/>
      <c r="N123" s="1089"/>
      <c r="O123" s="1089"/>
      <c r="P123" s="1089"/>
      <c r="Q123" s="1089"/>
      <c r="R123" s="1089"/>
      <c r="S123" s="1089"/>
      <c r="T123" s="1089"/>
      <c r="U123" s="1089"/>
      <c r="V123" s="1089"/>
      <c r="W123" s="1089"/>
      <c r="X123" s="1089"/>
      <c r="Y123" s="1089"/>
      <c r="Z123" s="1089"/>
      <c r="AA123" s="1089"/>
      <c r="AB123" s="1089"/>
      <c r="AC123" s="1089"/>
      <c r="AD123" s="1089"/>
      <c r="AE123" s="1089"/>
      <c r="AF123" s="1089"/>
      <c r="AG123" s="1089"/>
      <c r="AH123" s="1089"/>
      <c r="AI123" s="1089"/>
      <c r="AJ123" s="1090"/>
      <c r="AK123" s="1374"/>
      <c r="AL123" s="1373"/>
      <c r="AM123" s="1373"/>
      <c r="AN123" s="1373"/>
      <c r="AO123" s="1373"/>
      <c r="AP123" s="1373"/>
      <c r="AQ123" s="1373"/>
      <c r="AR123" s="1373"/>
      <c r="AS123" s="1373"/>
      <c r="AT123" s="1373"/>
      <c r="AU123" s="1373"/>
      <c r="AV123" s="1373"/>
      <c r="AW123" s="1373"/>
      <c r="AX123" s="1373"/>
      <c r="AY123" s="1373"/>
      <c r="AZ123" s="1373"/>
      <c r="BA123" s="1373"/>
      <c r="BB123" s="1373"/>
      <c r="BC123" s="1373"/>
      <c r="BD123" s="1373"/>
      <c r="BE123" s="1373"/>
      <c r="BF123" s="1373"/>
      <c r="BG123" s="1373"/>
      <c r="BH123" s="1373"/>
      <c r="BI123" s="1373"/>
      <c r="BJ123" s="1373"/>
      <c r="BK123" s="1373"/>
      <c r="BL123" s="1373"/>
      <c r="BM123" s="1373"/>
      <c r="BN123" s="1373"/>
      <c r="BO123" s="1373"/>
      <c r="BP123" s="1373"/>
      <c r="BQ123" s="1373"/>
      <c r="BR123" s="1373"/>
      <c r="BS123" s="1373"/>
      <c r="BT123" s="1373"/>
      <c r="BU123" s="1373"/>
      <c r="BV123" s="1373"/>
      <c r="BW123" s="1373"/>
      <c r="BX123" s="1373"/>
      <c r="BY123" s="1373"/>
      <c r="BZ123" s="1373"/>
      <c r="CA123" s="1373"/>
      <c r="CB123" s="1373"/>
      <c r="CC123" s="1373"/>
      <c r="CD123" s="1373"/>
      <c r="CE123" s="1373"/>
      <c r="CF123" s="1373"/>
      <c r="CG123" s="1373"/>
      <c r="CH123" s="1373"/>
      <c r="CI123" s="1373"/>
      <c r="CJ123" s="1373"/>
      <c r="CK123" s="1373"/>
      <c r="CL123" s="1373"/>
      <c r="CM123" s="1373"/>
      <c r="CN123" s="1373"/>
      <c r="CO123" s="1373"/>
      <c r="CP123" s="1373"/>
      <c r="CQ123" s="1373"/>
      <c r="CR123" s="1373"/>
      <c r="CS123" s="1373"/>
      <c r="CT123" s="1373"/>
      <c r="CU123" s="1373"/>
      <c r="CV123" s="1373"/>
      <c r="CW123" s="1373"/>
      <c r="CX123" s="1373"/>
      <c r="CY123" s="1373"/>
      <c r="CZ123" s="1373"/>
      <c r="DA123" s="1373"/>
      <c r="DB123" s="1373"/>
      <c r="DC123" s="1373"/>
      <c r="DD123" s="1373"/>
      <c r="DE123" s="1373"/>
      <c r="DF123" s="1373"/>
      <c r="DG123" s="1373"/>
      <c r="DH123" s="1373"/>
      <c r="DI123" s="1373"/>
      <c r="DJ123" s="1373"/>
      <c r="DK123" s="1373"/>
      <c r="DL123" s="1373"/>
      <c r="DM123" s="1373"/>
      <c r="DN123" s="1373"/>
      <c r="DO123" s="1373"/>
      <c r="DP123" s="1373"/>
      <c r="DQ123" s="1373"/>
      <c r="DR123" s="1373"/>
      <c r="DS123" s="1373"/>
      <c r="DT123" s="1373"/>
      <c r="DU123" s="1373"/>
      <c r="DV123" s="1373"/>
      <c r="DW123" s="1373"/>
      <c r="DX123" s="1373"/>
      <c r="DY123" s="1373"/>
      <c r="DZ123" s="1373"/>
      <c r="EA123" s="1373"/>
      <c r="EB123" s="1373"/>
      <c r="EC123" s="1373"/>
      <c r="ED123" s="1373"/>
      <c r="EE123" s="1373"/>
      <c r="EF123" s="1373"/>
      <c r="EG123" s="1373"/>
      <c r="EH123" s="1373"/>
      <c r="EI123" s="1373"/>
      <c r="EJ123" s="1373"/>
      <c r="EK123" s="1373"/>
      <c r="EL123" s="1373"/>
      <c r="EM123" s="1373"/>
      <c r="EN123" s="1373"/>
      <c r="EO123" s="1373"/>
      <c r="EP123" s="1373"/>
      <c r="EQ123" s="1373"/>
      <c r="ER123" s="1373"/>
      <c r="ES123" s="1373"/>
      <c r="ET123" s="1373"/>
      <c r="EU123" s="1373"/>
      <c r="EV123" s="1373"/>
      <c r="EW123" s="1373"/>
      <c r="EX123" s="1373"/>
      <c r="EY123" s="1373"/>
      <c r="EZ123" s="1373"/>
      <c r="FA123" s="1373"/>
      <c r="FB123" s="1373"/>
      <c r="FC123" s="1373"/>
      <c r="FD123" s="1373"/>
      <c r="FE123" s="1373"/>
      <c r="FF123" s="1373"/>
      <c r="FG123" s="1373"/>
      <c r="FH123" s="1373"/>
      <c r="FI123" s="1373"/>
      <c r="FJ123" s="1373"/>
      <c r="FK123" s="1373"/>
      <c r="FL123" s="1373"/>
      <c r="FM123" s="1373"/>
      <c r="FN123" s="1373"/>
      <c r="FO123" s="1373"/>
      <c r="FP123" s="1373"/>
      <c r="FQ123" s="1373"/>
      <c r="FR123" s="1373"/>
      <c r="FS123" s="1373"/>
      <c r="FT123" s="1373"/>
      <c r="FU123" s="1373"/>
      <c r="FV123" s="1373"/>
      <c r="FW123" s="1373"/>
      <c r="FX123" s="1373"/>
      <c r="FY123" s="1373"/>
      <c r="FZ123" s="1373"/>
      <c r="GA123" s="1373"/>
      <c r="GB123" s="1373"/>
      <c r="GC123" s="1373"/>
      <c r="GD123" s="1373"/>
      <c r="GE123" s="1373"/>
      <c r="GF123" s="1373"/>
      <c r="GG123" s="1373"/>
      <c r="GH123" s="1373"/>
      <c r="GI123" s="1373"/>
      <c r="GJ123" s="1373"/>
      <c r="GK123" s="1373"/>
      <c r="GL123" s="1373"/>
      <c r="GM123" s="1373"/>
      <c r="GN123" s="1373"/>
      <c r="GO123" s="1373"/>
      <c r="GP123" s="1373"/>
      <c r="GQ123" s="1373"/>
      <c r="GR123" s="1373"/>
      <c r="GS123" s="1373"/>
      <c r="GT123" s="1373"/>
      <c r="GU123" s="1373"/>
      <c r="GV123" s="1373"/>
      <c r="GW123" s="1373"/>
      <c r="GX123" s="1373"/>
      <c r="GY123" s="1373"/>
      <c r="GZ123" s="1373"/>
      <c r="HA123" s="1373"/>
      <c r="HB123" s="1373"/>
      <c r="HC123" s="1373"/>
      <c r="HD123" s="1373"/>
      <c r="HE123" s="1373"/>
      <c r="HF123" s="1373"/>
      <c r="HG123" s="1373"/>
      <c r="HH123" s="1373"/>
      <c r="HI123" s="1373"/>
      <c r="HJ123" s="1373"/>
      <c r="HK123" s="1373"/>
      <c r="HL123" s="1373"/>
      <c r="HM123" s="1373"/>
      <c r="HN123" s="1373"/>
      <c r="HO123" s="1373"/>
      <c r="HP123" s="1373"/>
      <c r="HQ123" s="1373"/>
      <c r="HR123" s="1373"/>
      <c r="HS123" s="1373"/>
      <c r="HT123" s="1373"/>
      <c r="HU123" s="1373"/>
      <c r="HV123" s="1373"/>
      <c r="HW123" s="1373"/>
      <c r="HX123" s="1373"/>
      <c r="HY123" s="1373"/>
      <c r="HZ123" s="1373"/>
      <c r="IA123" s="1373"/>
      <c r="IB123" s="1373"/>
      <c r="IC123" s="1373"/>
      <c r="ID123" s="1373"/>
      <c r="IE123" s="1373"/>
      <c r="IF123" s="1373"/>
      <c r="IG123" s="1373"/>
      <c r="IH123" s="1373"/>
      <c r="II123" s="1373"/>
      <c r="IJ123" s="1373"/>
      <c r="IK123" s="1373"/>
      <c r="IL123" s="1373"/>
      <c r="IM123" s="1373"/>
      <c r="IN123" s="1373"/>
      <c r="IO123" s="1373"/>
      <c r="IP123" s="1373"/>
      <c r="IQ123" s="1373"/>
      <c r="IR123" s="1373"/>
      <c r="IS123" s="1373"/>
      <c r="IT123" s="1373"/>
      <c r="IU123" s="1373"/>
      <c r="IV123" s="1373"/>
      <c r="IW123" s="1373"/>
      <c r="IX123" s="1373"/>
      <c r="IY123" s="1373"/>
      <c r="IZ123" s="1373"/>
      <c r="JA123" s="1373"/>
      <c r="JB123" s="1373"/>
      <c r="JC123" s="1373"/>
      <c r="JD123" s="1373"/>
      <c r="JE123" s="1373"/>
      <c r="JF123" s="1373"/>
      <c r="JG123" s="1373"/>
      <c r="JH123" s="1373"/>
      <c r="JI123" s="1373"/>
      <c r="JJ123" s="1373"/>
      <c r="JK123" s="1373"/>
      <c r="JL123" s="1373"/>
      <c r="JM123" s="1373"/>
      <c r="JN123" s="1373"/>
      <c r="JO123" s="1373"/>
      <c r="JP123" s="1373"/>
      <c r="JQ123" s="1373"/>
      <c r="JR123" s="1373"/>
      <c r="JS123" s="1373"/>
      <c r="JT123" s="1373"/>
      <c r="JU123" s="1373"/>
      <c r="JV123" s="1373"/>
      <c r="JW123" s="1373"/>
      <c r="JX123" s="1373"/>
      <c r="JY123" s="1373"/>
      <c r="JZ123" s="1373"/>
      <c r="KA123" s="1373"/>
      <c r="KB123" s="1373"/>
      <c r="KC123" s="1373"/>
      <c r="KD123" s="1373"/>
      <c r="KE123" s="1373"/>
      <c r="KF123" s="1373"/>
      <c r="KG123" s="1373"/>
      <c r="KH123" s="1373"/>
      <c r="KI123" s="1373"/>
      <c r="KJ123" s="1373"/>
      <c r="KK123" s="1373"/>
      <c r="KL123" s="1373"/>
      <c r="KM123" s="1373"/>
      <c r="KN123" s="1373"/>
      <c r="KO123" s="1373"/>
      <c r="KP123" s="1373"/>
      <c r="KQ123" s="1373"/>
      <c r="KR123" s="1373"/>
      <c r="KS123" s="1373"/>
      <c r="KT123" s="1373"/>
      <c r="KU123" s="1373"/>
      <c r="KV123" s="1373"/>
      <c r="KW123" s="1373"/>
      <c r="KX123" s="1373"/>
      <c r="KY123" s="1373"/>
      <c r="KZ123" s="1373"/>
      <c r="LA123" s="1373"/>
      <c r="LB123" s="1373"/>
      <c r="LC123" s="1373"/>
      <c r="LD123" s="1373"/>
      <c r="LE123" s="1373"/>
      <c r="LF123" s="1373"/>
      <c r="LG123" s="1373"/>
      <c r="LH123" s="1373"/>
      <c r="LI123" s="1373"/>
      <c r="LJ123" s="1373"/>
      <c r="LK123" s="1373"/>
      <c r="LL123" s="1373"/>
      <c r="LM123" s="1373"/>
      <c r="LN123" s="1373"/>
      <c r="LO123" s="1373"/>
      <c r="LP123" s="1373"/>
      <c r="LQ123" s="1373"/>
      <c r="LR123" s="1373"/>
      <c r="LS123" s="1373"/>
      <c r="LT123" s="1373"/>
      <c r="LU123" s="1373"/>
      <c r="LV123" s="1373"/>
      <c r="LW123" s="1373"/>
      <c r="LX123" s="1373"/>
      <c r="LY123" s="1373"/>
      <c r="LZ123" s="1373"/>
      <c r="MA123" s="1373"/>
      <c r="MB123" s="1373"/>
      <c r="MC123" s="1373"/>
      <c r="MD123" s="1373"/>
      <c r="ME123" s="1373"/>
      <c r="MF123" s="1373"/>
      <c r="MG123" s="1373"/>
      <c r="MH123" s="1373"/>
      <c r="MI123" s="1373"/>
      <c r="MJ123" s="1373"/>
      <c r="MK123" s="1373"/>
      <c r="ML123" s="1373"/>
      <c r="MM123" s="1373"/>
      <c r="MN123" s="1373"/>
      <c r="MO123" s="1373"/>
      <c r="MP123" s="1373"/>
      <c r="MQ123" s="1373"/>
      <c r="MR123" s="1373"/>
      <c r="MS123" s="1373"/>
      <c r="MT123" s="1373"/>
      <c r="MU123" s="1373"/>
      <c r="MV123" s="1373"/>
      <c r="MW123" s="1373"/>
      <c r="MX123" s="1373"/>
      <c r="MY123" s="1373"/>
      <c r="MZ123" s="1373"/>
      <c r="NA123" s="1373"/>
      <c r="NB123" s="1373"/>
      <c r="NC123" s="1373"/>
      <c r="ND123" s="1373"/>
      <c r="NE123" s="1373"/>
      <c r="NF123" s="1373"/>
      <c r="NG123" s="1373"/>
      <c r="NH123" s="1373"/>
      <c r="NI123" s="1373"/>
      <c r="NJ123" s="1373"/>
      <c r="NK123" s="1373"/>
      <c r="NL123" s="1373"/>
      <c r="NM123" s="1373"/>
      <c r="NN123" s="1373"/>
      <c r="NO123" s="1373"/>
      <c r="NP123" s="1373"/>
      <c r="NQ123" s="1373"/>
      <c r="NR123" s="1373"/>
      <c r="NS123" s="1373"/>
      <c r="NT123" s="1373"/>
      <c r="NU123" s="1373"/>
      <c r="NV123" s="1373"/>
      <c r="NW123" s="1373"/>
      <c r="NX123" s="1373"/>
      <c r="NY123" s="1373"/>
      <c r="NZ123" s="1373"/>
      <c r="OA123" s="1373"/>
      <c r="OB123" s="1373"/>
      <c r="OC123" s="1373"/>
      <c r="OD123" s="1373"/>
      <c r="OE123" s="1373"/>
      <c r="OF123" s="1373"/>
      <c r="OG123" s="1373"/>
      <c r="OH123" s="1373"/>
      <c r="OI123" s="1373"/>
      <c r="OJ123" s="1373"/>
      <c r="OK123" s="1373"/>
      <c r="OL123" s="1373"/>
      <c r="OM123" s="1373"/>
      <c r="ON123" s="1373"/>
      <c r="OO123" s="1373"/>
      <c r="OP123" s="1373"/>
      <c r="OQ123" s="1373"/>
      <c r="OR123" s="1373"/>
      <c r="OS123" s="1373"/>
      <c r="OT123" s="1373"/>
      <c r="OU123" s="1373"/>
      <c r="OV123" s="1373"/>
      <c r="OW123" s="1373"/>
      <c r="OX123" s="1373"/>
      <c r="OY123" s="1373"/>
      <c r="OZ123" s="1373"/>
      <c r="PA123" s="1373"/>
      <c r="PB123" s="1373"/>
      <c r="PC123" s="1373"/>
      <c r="PD123" s="1373"/>
      <c r="PE123" s="1373"/>
      <c r="PF123" s="1373"/>
      <c r="PG123" s="1373"/>
      <c r="PH123" s="1373"/>
      <c r="PI123" s="1373"/>
      <c r="PJ123" s="1373"/>
      <c r="PK123" s="1373"/>
      <c r="PL123" s="1373"/>
      <c r="PM123" s="1373"/>
      <c r="PN123" s="1373"/>
      <c r="PO123" s="1373"/>
      <c r="PP123" s="1373"/>
      <c r="PQ123" s="1373"/>
      <c r="PR123" s="1373"/>
      <c r="PS123" s="1373"/>
      <c r="PT123" s="1373"/>
      <c r="PU123" s="1373"/>
      <c r="PV123" s="1373"/>
      <c r="PW123" s="1373"/>
      <c r="PX123" s="1373"/>
      <c r="PY123" s="1373"/>
      <c r="PZ123" s="1373"/>
      <c r="QA123" s="1373"/>
      <c r="QB123" s="1373"/>
      <c r="QC123" s="1373"/>
      <c r="QD123" s="1373"/>
      <c r="QE123" s="1373"/>
      <c r="QF123" s="1373"/>
      <c r="QG123" s="1373"/>
      <c r="QH123" s="1373"/>
      <c r="QI123" s="1373"/>
      <c r="QJ123" s="1373"/>
      <c r="QK123" s="1373"/>
      <c r="QL123" s="1373"/>
      <c r="QM123" s="1373"/>
      <c r="QN123" s="1373"/>
      <c r="QO123" s="1373"/>
      <c r="QP123" s="1373"/>
      <c r="QQ123" s="1373"/>
      <c r="QR123" s="1373"/>
      <c r="QS123" s="1373"/>
      <c r="QT123" s="1373"/>
      <c r="QU123" s="1373"/>
      <c r="QV123" s="1373"/>
      <c r="QW123" s="1373"/>
      <c r="QX123" s="1373"/>
      <c r="QY123" s="1373"/>
      <c r="QZ123" s="1373"/>
      <c r="RA123" s="1373"/>
      <c r="RB123" s="1373"/>
      <c r="RC123" s="1373"/>
      <c r="RD123" s="1373"/>
      <c r="RE123" s="1373"/>
      <c r="RF123" s="1373"/>
      <c r="RG123" s="1373"/>
      <c r="RH123" s="1373"/>
      <c r="RI123" s="1373"/>
      <c r="RJ123" s="1373"/>
      <c r="RK123" s="1373"/>
      <c r="RL123" s="1373"/>
      <c r="RM123" s="1373"/>
      <c r="RN123" s="1373"/>
      <c r="RO123" s="1373"/>
      <c r="RP123" s="1373"/>
      <c r="RQ123" s="1373"/>
      <c r="RR123" s="1373"/>
      <c r="RS123" s="1373"/>
      <c r="RT123" s="1373"/>
      <c r="RU123" s="1373"/>
      <c r="RV123" s="1373"/>
      <c r="RW123" s="1373"/>
      <c r="RX123" s="1373"/>
      <c r="RY123" s="1373"/>
      <c r="RZ123" s="1373"/>
      <c r="SA123" s="1373"/>
      <c r="SB123" s="1373"/>
      <c r="SC123" s="1373"/>
      <c r="SD123" s="1373"/>
      <c r="SE123" s="1373"/>
      <c r="SF123" s="1373"/>
      <c r="SG123" s="1373"/>
      <c r="SH123" s="1373"/>
      <c r="SI123" s="1373"/>
      <c r="SJ123" s="1373"/>
      <c r="SK123" s="1373"/>
      <c r="SL123" s="1373"/>
      <c r="SM123" s="1373"/>
      <c r="SN123" s="1373"/>
      <c r="SO123" s="1373"/>
      <c r="SP123" s="1373"/>
      <c r="SQ123" s="1373"/>
      <c r="SR123" s="1373"/>
      <c r="SS123" s="1373"/>
      <c r="ST123" s="1373"/>
      <c r="SU123" s="1373"/>
      <c r="SV123" s="1373"/>
      <c r="SW123" s="1373"/>
      <c r="SX123" s="1373"/>
      <c r="SY123" s="1373"/>
      <c r="SZ123" s="1373"/>
      <c r="TA123" s="1373"/>
      <c r="TB123" s="1373"/>
      <c r="TC123" s="1373"/>
      <c r="TD123" s="1373"/>
      <c r="TE123" s="1373"/>
      <c r="TF123" s="1373"/>
      <c r="TG123" s="1373"/>
      <c r="TH123" s="1373"/>
      <c r="TI123" s="1373"/>
      <c r="TJ123" s="1373"/>
      <c r="TK123" s="1373"/>
      <c r="TL123" s="1373"/>
      <c r="TM123" s="1373"/>
      <c r="TN123" s="1373"/>
      <c r="TO123" s="1373"/>
      <c r="TP123" s="1373"/>
      <c r="TQ123" s="1373"/>
      <c r="TR123" s="1373"/>
      <c r="TS123" s="1373"/>
      <c r="TT123" s="1373"/>
      <c r="TU123" s="1373"/>
      <c r="TV123" s="1373"/>
      <c r="TW123" s="1373"/>
      <c r="TX123" s="1373"/>
      <c r="TY123" s="1373"/>
      <c r="TZ123" s="1373"/>
      <c r="UA123" s="1373"/>
      <c r="UB123" s="1373"/>
      <c r="UC123" s="1373"/>
      <c r="UD123" s="1373"/>
      <c r="UE123" s="1373"/>
      <c r="UF123" s="1373"/>
      <c r="UG123" s="1373"/>
      <c r="UH123" s="1373"/>
      <c r="UI123" s="1373"/>
      <c r="UJ123" s="1373"/>
      <c r="UK123" s="1373"/>
      <c r="UL123" s="1373"/>
      <c r="UM123" s="1373"/>
      <c r="UN123" s="1373"/>
      <c r="UO123" s="1373"/>
      <c r="UP123" s="1373"/>
      <c r="UQ123" s="1373"/>
      <c r="UR123" s="1373"/>
      <c r="US123" s="1373"/>
      <c r="UT123" s="1373"/>
      <c r="UU123" s="1373"/>
      <c r="UV123" s="1373"/>
      <c r="UW123" s="1373"/>
      <c r="UX123" s="1373"/>
      <c r="UY123" s="1373"/>
      <c r="UZ123" s="1373"/>
      <c r="VA123" s="1373"/>
      <c r="VB123" s="1373"/>
      <c r="VC123" s="1373"/>
      <c r="VD123" s="1373"/>
      <c r="VE123" s="1373"/>
      <c r="VF123" s="1373"/>
      <c r="VG123" s="1373"/>
      <c r="VH123" s="1373"/>
      <c r="VI123" s="1373"/>
      <c r="VJ123" s="1373"/>
      <c r="VK123" s="1373"/>
      <c r="VL123" s="1373"/>
      <c r="VM123" s="1373"/>
      <c r="VN123" s="1373"/>
      <c r="VO123" s="1373"/>
      <c r="VP123" s="1373"/>
      <c r="VQ123" s="1373"/>
      <c r="VR123" s="1373"/>
      <c r="VS123" s="1373"/>
      <c r="VT123" s="1373"/>
      <c r="VU123" s="1373"/>
      <c r="VV123" s="1373"/>
      <c r="VW123" s="1373"/>
      <c r="VX123" s="1373"/>
      <c r="VY123" s="1373"/>
      <c r="VZ123" s="1373"/>
      <c r="WA123" s="1373"/>
      <c r="WB123" s="1373"/>
      <c r="WC123" s="1373"/>
      <c r="WD123" s="1373"/>
      <c r="WE123" s="1373"/>
      <c r="WF123" s="1373"/>
      <c r="WG123" s="1373"/>
      <c r="WH123" s="1373"/>
      <c r="WI123" s="1373"/>
      <c r="WJ123" s="1373"/>
      <c r="WK123" s="1373"/>
      <c r="WL123" s="1373"/>
      <c r="WM123" s="1373"/>
      <c r="WN123" s="1373"/>
      <c r="WO123" s="1373"/>
      <c r="WP123" s="1373"/>
      <c r="WQ123" s="1373"/>
      <c r="WR123" s="1373"/>
      <c r="WS123" s="1373"/>
      <c r="WT123" s="1373"/>
      <c r="WU123" s="1373"/>
      <c r="WV123" s="1373"/>
      <c r="WW123" s="1373"/>
      <c r="WX123" s="1373"/>
      <c r="WY123" s="1373"/>
      <c r="WZ123" s="1373"/>
      <c r="XA123" s="1373"/>
      <c r="XB123" s="1373"/>
      <c r="XC123" s="1373"/>
      <c r="XD123" s="1373"/>
      <c r="XE123" s="1373"/>
      <c r="XF123" s="1373"/>
      <c r="XG123" s="1373"/>
      <c r="XH123" s="1373"/>
      <c r="XI123" s="1373"/>
      <c r="XJ123" s="1373"/>
      <c r="XK123" s="1373"/>
      <c r="XL123" s="1373"/>
      <c r="XM123" s="1373"/>
      <c r="XN123" s="1373"/>
      <c r="XO123" s="1373"/>
      <c r="XP123" s="1373"/>
      <c r="XQ123" s="1373"/>
      <c r="XR123" s="1373"/>
      <c r="XS123" s="1373"/>
      <c r="XT123" s="1373"/>
      <c r="XU123" s="1373"/>
      <c r="XV123" s="1373"/>
      <c r="XW123" s="1373"/>
      <c r="XX123" s="1373"/>
      <c r="XY123" s="1373"/>
      <c r="XZ123" s="1373"/>
      <c r="YA123" s="1373"/>
      <c r="YB123" s="1373"/>
      <c r="YC123" s="1373"/>
      <c r="YD123" s="1373"/>
      <c r="YE123" s="1373"/>
      <c r="YF123" s="1373"/>
      <c r="YG123" s="1373"/>
      <c r="YH123" s="1373"/>
      <c r="YI123" s="1373"/>
      <c r="YJ123" s="1373"/>
      <c r="YK123" s="1373"/>
      <c r="YL123" s="1373"/>
      <c r="YM123" s="1373"/>
      <c r="YN123" s="1373"/>
      <c r="YO123" s="1373"/>
      <c r="YP123" s="1373"/>
      <c r="YQ123" s="1373"/>
      <c r="YR123" s="1373"/>
      <c r="YS123" s="1373"/>
      <c r="YT123" s="1373"/>
      <c r="YU123" s="1373"/>
      <c r="YV123" s="1373"/>
      <c r="YW123" s="1373"/>
      <c r="YX123" s="1373"/>
      <c r="YY123" s="1373"/>
      <c r="YZ123" s="1373"/>
      <c r="ZA123" s="1373"/>
      <c r="ZB123" s="1373"/>
      <c r="ZC123" s="1373"/>
      <c r="ZD123" s="1373"/>
      <c r="ZE123" s="1373"/>
      <c r="ZF123" s="1373"/>
      <c r="ZG123" s="1373"/>
      <c r="ZH123" s="1373"/>
      <c r="ZI123" s="1373"/>
      <c r="ZJ123" s="1373"/>
      <c r="ZK123" s="1373"/>
      <c r="ZL123" s="1373"/>
      <c r="ZM123" s="1373"/>
      <c r="ZN123" s="1373"/>
      <c r="ZO123" s="1373"/>
      <c r="ZP123" s="1373"/>
      <c r="ZQ123" s="1373"/>
      <c r="ZR123" s="1373"/>
      <c r="ZS123" s="1373"/>
      <c r="ZT123" s="1373"/>
      <c r="ZU123" s="1373"/>
      <c r="ZV123" s="1373"/>
      <c r="ZW123" s="1373"/>
      <c r="ZX123" s="1373"/>
      <c r="ZY123" s="1373"/>
      <c r="ZZ123" s="1373"/>
      <c r="AAA123" s="1373"/>
      <c r="AAB123" s="1373"/>
      <c r="AAC123" s="1373"/>
      <c r="AAD123" s="1373"/>
      <c r="AAE123" s="1373"/>
      <c r="AAF123" s="1373"/>
      <c r="AAG123" s="1373"/>
      <c r="AAH123" s="1373"/>
      <c r="AAI123" s="1373"/>
      <c r="AAJ123" s="1373"/>
      <c r="AAK123" s="1373"/>
      <c r="AAL123" s="1373"/>
      <c r="AAM123" s="1373"/>
      <c r="AAN123" s="1373"/>
      <c r="AAO123" s="1373"/>
      <c r="AAP123" s="1373"/>
      <c r="AAQ123" s="1373"/>
      <c r="AAR123" s="1373"/>
      <c r="AAS123" s="1373"/>
      <c r="AAT123" s="1373"/>
      <c r="AAU123" s="1373"/>
      <c r="AAV123" s="1373"/>
      <c r="AAW123" s="1373"/>
      <c r="AAX123" s="1373"/>
      <c r="AAY123" s="1373"/>
      <c r="AAZ123" s="1373"/>
      <c r="ABA123" s="1373"/>
      <c r="ABB123" s="1373"/>
      <c r="ABC123" s="1373"/>
      <c r="ABD123" s="1373"/>
      <c r="ABE123" s="1373"/>
      <c r="ABF123" s="1373"/>
      <c r="ABG123" s="1373"/>
      <c r="ABH123" s="1373"/>
      <c r="ABI123" s="1373"/>
      <c r="ABJ123" s="1373"/>
      <c r="ABK123" s="1373"/>
      <c r="ABL123" s="1373"/>
      <c r="ABM123" s="1373"/>
      <c r="ABN123" s="1373"/>
      <c r="ABO123" s="1373"/>
      <c r="ABP123" s="1373"/>
      <c r="ABQ123" s="1373"/>
      <c r="ABR123" s="1373"/>
      <c r="ABS123" s="1373"/>
      <c r="ABT123" s="1373"/>
      <c r="ABU123" s="1373"/>
      <c r="ABV123" s="1373"/>
      <c r="ABW123" s="1373"/>
      <c r="ABX123" s="1373"/>
      <c r="ABY123" s="1373"/>
      <c r="ABZ123" s="1373"/>
      <c r="ACA123" s="1373"/>
      <c r="ACB123" s="1373"/>
      <c r="ACC123" s="1373"/>
      <c r="ACD123" s="1373"/>
      <c r="ACE123" s="1373"/>
      <c r="ACF123" s="1373"/>
      <c r="ACG123" s="1373"/>
      <c r="ACH123" s="1373"/>
      <c r="ACI123" s="1373"/>
      <c r="ACJ123" s="1373"/>
      <c r="ACK123" s="1373"/>
      <c r="ACL123" s="1373"/>
      <c r="ACM123" s="1373"/>
      <c r="ACN123" s="1373"/>
      <c r="ACO123" s="1373"/>
      <c r="ACP123" s="1373"/>
      <c r="ACQ123" s="1373"/>
      <c r="ACR123" s="1373"/>
      <c r="ACS123" s="1373"/>
      <c r="ACT123" s="1373"/>
      <c r="ACU123" s="1373"/>
      <c r="ACV123" s="1373"/>
      <c r="ACW123" s="1373"/>
      <c r="ACX123" s="1373"/>
      <c r="ACY123" s="1373"/>
      <c r="ACZ123" s="1373"/>
      <c r="ADA123" s="1373"/>
      <c r="ADB123" s="1373"/>
      <c r="ADC123" s="1373"/>
      <c r="ADD123" s="1373"/>
      <c r="ADE123" s="1373"/>
      <c r="ADF123" s="1373"/>
      <c r="ADG123" s="1373"/>
      <c r="ADH123" s="1373"/>
      <c r="ADI123" s="1373"/>
      <c r="ADJ123" s="1373"/>
      <c r="ADK123" s="1373"/>
      <c r="ADL123" s="1373"/>
      <c r="ADM123" s="1373"/>
      <c r="ADN123" s="1373"/>
      <c r="ADO123" s="1373"/>
      <c r="ADP123" s="1373"/>
      <c r="ADQ123" s="1373"/>
      <c r="ADR123" s="1373"/>
      <c r="ADS123" s="1373"/>
      <c r="ADT123" s="1373"/>
      <c r="ADU123" s="1373"/>
      <c r="ADV123" s="1373"/>
      <c r="ADW123" s="1373"/>
      <c r="ADX123" s="1373"/>
      <c r="ADY123" s="1373"/>
      <c r="ADZ123" s="1373"/>
      <c r="AEA123" s="1373"/>
      <c r="AEB123" s="1373"/>
      <c r="AEC123" s="1373"/>
      <c r="AED123" s="1373"/>
      <c r="AEE123" s="1373"/>
      <c r="AEF123" s="1373"/>
      <c r="AEG123" s="1373"/>
      <c r="AEH123" s="1373"/>
      <c r="AEI123" s="1373"/>
      <c r="AEJ123" s="1373"/>
      <c r="AEK123" s="1373"/>
      <c r="AEL123" s="1373"/>
      <c r="AEM123" s="1373"/>
      <c r="AEN123" s="1373"/>
      <c r="AEO123" s="1373"/>
      <c r="AEP123" s="1373"/>
      <c r="AEQ123" s="1373"/>
      <c r="AER123" s="1373"/>
      <c r="AES123" s="1373"/>
      <c r="AET123" s="1373"/>
      <c r="AEU123" s="1373"/>
      <c r="AEV123" s="1373"/>
      <c r="AEW123" s="1373"/>
      <c r="AEX123" s="1373"/>
      <c r="AEY123" s="1373"/>
      <c r="AEZ123" s="1373"/>
      <c r="AFA123" s="1373"/>
      <c r="AFB123" s="1373"/>
      <c r="AFC123" s="1373"/>
      <c r="AFD123" s="1373"/>
      <c r="AFE123" s="1373"/>
      <c r="AFF123" s="1373"/>
      <c r="AFG123" s="1373"/>
      <c r="AFH123" s="1373"/>
      <c r="AFI123" s="1373"/>
      <c r="AFJ123" s="1373"/>
      <c r="AFK123" s="1373"/>
      <c r="AFL123" s="1373"/>
      <c r="AFM123" s="1373"/>
      <c r="AFN123" s="1373"/>
      <c r="AFO123" s="1373"/>
      <c r="AFP123" s="1373"/>
      <c r="AFQ123" s="1373"/>
      <c r="AFR123" s="1373"/>
      <c r="AFS123" s="1373"/>
      <c r="AFT123" s="1373"/>
      <c r="AFU123" s="1373"/>
      <c r="AFV123" s="1373"/>
      <c r="AFW123" s="1373"/>
      <c r="AFX123" s="1373"/>
      <c r="AFY123" s="1373"/>
      <c r="AFZ123" s="1373"/>
      <c r="AGA123" s="1373"/>
      <c r="AGB123" s="1373"/>
      <c r="AGC123" s="1373"/>
      <c r="AGD123" s="1373"/>
      <c r="AGE123" s="1373"/>
      <c r="AGF123" s="1373"/>
      <c r="AGG123" s="1373"/>
      <c r="AGH123" s="1373"/>
      <c r="AGI123" s="1373"/>
      <c r="AGJ123" s="1373"/>
      <c r="AGK123" s="1373"/>
      <c r="AGL123" s="1373"/>
      <c r="AGM123" s="1373"/>
      <c r="AGN123" s="1373"/>
      <c r="AGO123" s="1373"/>
      <c r="AGP123" s="1373"/>
      <c r="AGQ123" s="1373"/>
      <c r="AGR123" s="1373"/>
      <c r="AGS123" s="1373"/>
      <c r="AGT123" s="1373"/>
      <c r="AGU123" s="1373"/>
      <c r="AGV123" s="1373"/>
      <c r="AGW123" s="1373"/>
      <c r="AGX123" s="1373"/>
      <c r="AGY123" s="1373"/>
      <c r="AGZ123" s="1373"/>
      <c r="AHA123" s="1373"/>
      <c r="AHB123" s="1373"/>
      <c r="AHC123" s="1373"/>
      <c r="AHD123" s="1373"/>
      <c r="AHE123" s="1373"/>
      <c r="AHF123" s="1373"/>
      <c r="AHG123" s="1373"/>
      <c r="AHH123" s="1373"/>
      <c r="AHI123" s="1373"/>
      <c r="AHJ123" s="1373"/>
      <c r="AHK123" s="1373"/>
      <c r="AHL123" s="1373"/>
      <c r="AHM123" s="1373"/>
      <c r="AHN123" s="1373"/>
      <c r="AHO123" s="1373"/>
      <c r="AHP123" s="1373"/>
      <c r="AHQ123" s="1373"/>
      <c r="AHR123" s="1373"/>
      <c r="AHS123" s="1373"/>
      <c r="AHT123" s="1373"/>
      <c r="AHU123" s="1373"/>
      <c r="AHV123" s="1373"/>
      <c r="AHW123" s="1373"/>
      <c r="AHX123" s="1373"/>
      <c r="AHY123" s="1373"/>
      <c r="AHZ123" s="1373"/>
      <c r="AIA123" s="1373"/>
      <c r="AIB123" s="1373"/>
      <c r="AIC123" s="1373"/>
      <c r="AID123" s="1373"/>
      <c r="AIE123" s="1373"/>
      <c r="AIF123" s="1373"/>
      <c r="AIG123" s="1373"/>
      <c r="AIH123" s="1373"/>
      <c r="AII123" s="1373"/>
      <c r="AIJ123" s="1373"/>
      <c r="AIK123" s="1373"/>
      <c r="AIL123" s="1373"/>
      <c r="AIM123" s="1373"/>
      <c r="AIN123" s="1373"/>
      <c r="AIO123" s="1373"/>
      <c r="AIP123" s="1373"/>
      <c r="AIQ123" s="1373"/>
      <c r="AIR123" s="1373"/>
      <c r="AIS123" s="1373"/>
      <c r="AIT123" s="1373"/>
      <c r="AIU123" s="1373"/>
      <c r="AIV123" s="1373"/>
      <c r="AIW123" s="1373"/>
      <c r="AIX123" s="1373"/>
      <c r="AIY123" s="1373"/>
      <c r="AIZ123" s="1373"/>
      <c r="AJA123" s="1373"/>
      <c r="AJB123" s="1373"/>
      <c r="AJC123" s="1373"/>
      <c r="AJD123" s="1373"/>
      <c r="AJE123" s="1373"/>
      <c r="AJF123" s="1373"/>
      <c r="AJG123" s="1373"/>
      <c r="AJH123" s="1373"/>
      <c r="AJI123" s="1373"/>
      <c r="AJJ123" s="1373"/>
      <c r="AJK123" s="1373"/>
      <c r="AJL123" s="1373"/>
      <c r="AJM123" s="1373"/>
      <c r="AJN123" s="1373"/>
      <c r="AJO123" s="1373"/>
      <c r="AJP123" s="1373"/>
      <c r="AJQ123" s="1373"/>
      <c r="AJR123" s="1373"/>
      <c r="AJS123" s="1373"/>
      <c r="AJT123" s="1373"/>
      <c r="AJU123" s="1373"/>
      <c r="AJV123" s="1373"/>
      <c r="AJW123" s="1373"/>
      <c r="AJX123" s="1373"/>
      <c r="AJY123" s="1373"/>
      <c r="AJZ123" s="1373"/>
      <c r="AKA123" s="1373"/>
      <c r="AKB123" s="1373"/>
      <c r="AKC123" s="1373"/>
      <c r="AKD123" s="1373"/>
      <c r="AKE123" s="1373"/>
      <c r="AKF123" s="1373"/>
      <c r="AKG123" s="1373"/>
      <c r="AKH123" s="1373"/>
      <c r="AKI123" s="1373"/>
      <c r="AKJ123" s="1373"/>
      <c r="AKK123" s="1373"/>
      <c r="AKL123" s="1373"/>
      <c r="AKM123" s="1373"/>
      <c r="AKN123" s="1373"/>
      <c r="AKO123" s="1373"/>
      <c r="AKP123" s="1373"/>
      <c r="AKQ123" s="1373"/>
      <c r="AKR123" s="1373"/>
      <c r="AKS123" s="1373"/>
      <c r="AKT123" s="1373"/>
      <c r="AKU123" s="1373"/>
      <c r="AKV123" s="1373"/>
      <c r="AKW123" s="1373"/>
      <c r="AKX123" s="1373"/>
      <c r="AKY123" s="1373"/>
      <c r="AKZ123" s="1373"/>
      <c r="ALA123" s="1373"/>
      <c r="ALB123" s="1373"/>
      <c r="ALC123" s="1373"/>
      <c r="ALD123" s="1373"/>
      <c r="ALE123" s="1373"/>
      <c r="ALF123" s="1373"/>
      <c r="ALG123" s="1373"/>
      <c r="ALH123" s="1373"/>
      <c r="ALI123" s="1373"/>
      <c r="ALJ123" s="1373"/>
      <c r="ALK123" s="1373"/>
      <c r="ALL123" s="1373"/>
      <c r="ALM123" s="1373"/>
      <c r="ALN123" s="1373"/>
      <c r="ALO123" s="1373"/>
      <c r="ALP123" s="1373"/>
      <c r="ALQ123" s="1373"/>
      <c r="ALR123" s="1373"/>
      <c r="ALS123" s="1373"/>
      <c r="ALT123" s="1373"/>
      <c r="ALU123" s="1373"/>
      <c r="ALV123" s="1373"/>
      <c r="ALW123" s="1373"/>
      <c r="ALX123" s="1373"/>
      <c r="ALY123" s="1373"/>
      <c r="ALZ123" s="1373"/>
      <c r="AMA123" s="1373"/>
      <c r="AMB123" s="1373"/>
      <c r="AMC123" s="1373"/>
      <c r="AMD123" s="1373"/>
      <c r="AME123" s="1373"/>
      <c r="AMF123" s="1373"/>
      <c r="AMG123" s="1373"/>
      <c r="AMH123" s="1373"/>
      <c r="AMI123" s="1373"/>
      <c r="AMJ123" s="1373"/>
      <c r="AMK123" s="1373"/>
      <c r="AML123" s="1373"/>
      <c r="AMM123" s="1373"/>
      <c r="AMN123" s="1373"/>
      <c r="AMO123" s="1373"/>
      <c r="AMP123" s="1373"/>
      <c r="AMQ123" s="1373"/>
      <c r="AMR123" s="1373"/>
      <c r="AMS123" s="1373"/>
      <c r="AMT123" s="1373"/>
      <c r="AMU123" s="1373"/>
      <c r="AMV123" s="1373"/>
      <c r="AMW123" s="1373"/>
      <c r="AMX123" s="1373"/>
      <c r="AMY123" s="1373"/>
      <c r="AMZ123" s="1373"/>
      <c r="ANA123" s="1373"/>
      <c r="ANB123" s="1373"/>
      <c r="ANC123" s="1373"/>
      <c r="AND123" s="1373"/>
      <c r="ANE123" s="1373"/>
      <c r="ANF123" s="1373"/>
      <c r="ANG123" s="1373"/>
      <c r="ANH123" s="1373"/>
      <c r="ANI123" s="1373"/>
      <c r="ANJ123" s="1373"/>
      <c r="ANK123" s="1373"/>
      <c r="ANL123" s="1373"/>
      <c r="ANM123" s="1373"/>
      <c r="ANN123" s="1373"/>
      <c r="ANO123" s="1373"/>
      <c r="ANP123" s="1373"/>
      <c r="ANQ123" s="1373"/>
      <c r="ANR123" s="1373"/>
      <c r="ANS123" s="1373"/>
      <c r="ANT123" s="1373"/>
      <c r="ANU123" s="1373"/>
      <c r="ANV123" s="1373"/>
      <c r="ANW123" s="1373"/>
      <c r="ANX123" s="1373"/>
      <c r="ANY123" s="1373"/>
      <c r="ANZ123" s="1373"/>
      <c r="AOA123" s="1373"/>
      <c r="AOB123" s="1373"/>
      <c r="AOC123" s="1373"/>
      <c r="AOD123" s="1373"/>
      <c r="AOE123" s="1373"/>
      <c r="AOF123" s="1373"/>
      <c r="AOG123" s="1373"/>
      <c r="AOH123" s="1373"/>
      <c r="AOI123" s="1373"/>
      <c r="AOJ123" s="1373"/>
      <c r="AOK123" s="1373"/>
      <c r="AOL123" s="1373"/>
      <c r="AOM123" s="1373"/>
      <c r="AON123" s="1373"/>
      <c r="AOO123" s="1373"/>
      <c r="AOP123" s="1373"/>
      <c r="AOQ123" s="1373"/>
      <c r="AOR123" s="1373"/>
      <c r="AOS123" s="1373"/>
      <c r="AOT123" s="1373"/>
      <c r="AOU123" s="1373"/>
      <c r="AOV123" s="1373"/>
      <c r="AOW123" s="1373"/>
      <c r="AOX123" s="1373"/>
      <c r="AOY123" s="1373"/>
      <c r="AOZ123" s="1373"/>
      <c r="APA123" s="1373"/>
      <c r="APB123" s="1373"/>
      <c r="APC123" s="1373"/>
      <c r="APD123" s="1373"/>
      <c r="APE123" s="1373"/>
      <c r="APF123" s="1373"/>
      <c r="APG123" s="1373"/>
      <c r="APH123" s="1373"/>
      <c r="API123" s="1373"/>
      <c r="APJ123" s="1373"/>
      <c r="APK123" s="1373"/>
      <c r="APL123" s="1373"/>
      <c r="APM123" s="1373"/>
      <c r="APN123" s="1373"/>
      <c r="APO123" s="1373"/>
      <c r="APP123" s="1373"/>
      <c r="APQ123" s="1373"/>
      <c r="APR123" s="1373"/>
      <c r="APS123" s="1373"/>
      <c r="APT123" s="1373"/>
      <c r="APU123" s="1373"/>
      <c r="APV123" s="1373"/>
      <c r="APW123" s="1373"/>
      <c r="APX123" s="1373"/>
      <c r="APY123" s="1373"/>
      <c r="APZ123" s="1373"/>
      <c r="AQA123" s="1373"/>
      <c r="AQB123" s="1373"/>
      <c r="AQC123" s="1373"/>
      <c r="AQD123" s="1373"/>
      <c r="AQE123" s="1373"/>
      <c r="AQF123" s="1373"/>
      <c r="AQG123" s="1373"/>
      <c r="AQH123" s="1373"/>
      <c r="AQI123" s="1373"/>
      <c r="AQJ123" s="1373"/>
      <c r="AQK123" s="1373"/>
      <c r="AQL123" s="1373"/>
      <c r="AQM123" s="1373"/>
      <c r="AQN123" s="1373"/>
      <c r="AQO123" s="1373"/>
      <c r="AQP123" s="1373"/>
      <c r="AQQ123" s="1373"/>
      <c r="AQR123" s="1373"/>
      <c r="AQS123" s="1373"/>
      <c r="AQT123" s="1373"/>
      <c r="AQU123" s="1373"/>
      <c r="AQV123" s="1373"/>
      <c r="AQW123" s="1373"/>
      <c r="AQX123" s="1373"/>
      <c r="AQY123" s="1373"/>
      <c r="AQZ123" s="1373"/>
      <c r="ARA123" s="1373"/>
      <c r="ARB123" s="1373"/>
      <c r="ARC123" s="1373"/>
      <c r="ARD123" s="1373"/>
      <c r="ARE123" s="1373"/>
      <c r="ARF123" s="1373"/>
      <c r="ARG123" s="1373"/>
      <c r="ARH123" s="1373"/>
      <c r="ARI123" s="1373"/>
      <c r="ARJ123" s="1373"/>
      <c r="ARK123" s="1373"/>
      <c r="ARL123" s="1373"/>
      <c r="ARM123" s="1373"/>
      <c r="ARN123" s="1373"/>
      <c r="ARO123" s="1373"/>
      <c r="ARP123" s="1373"/>
      <c r="ARQ123" s="1373"/>
      <c r="ARR123" s="1373"/>
      <c r="ARS123" s="1373"/>
      <c r="ART123" s="1373"/>
      <c r="ARU123" s="1373"/>
      <c r="ARV123" s="1373"/>
      <c r="ARW123" s="1373"/>
      <c r="ARX123" s="1373"/>
      <c r="ARY123" s="1373"/>
      <c r="ARZ123" s="1373"/>
      <c r="ASA123" s="1373"/>
      <c r="ASB123" s="1373"/>
      <c r="ASC123" s="1373"/>
      <c r="ASD123" s="1373"/>
      <c r="ASE123" s="1373"/>
      <c r="ASF123" s="1373"/>
      <c r="ASG123" s="1373"/>
      <c r="ASH123" s="1373"/>
      <c r="ASI123" s="1373"/>
      <c r="ASJ123" s="1373"/>
      <c r="ASK123" s="1373"/>
      <c r="ASL123" s="1373"/>
      <c r="ASM123" s="1373"/>
      <c r="ASN123" s="1373"/>
      <c r="ASO123" s="1373"/>
      <c r="ASP123" s="1373"/>
      <c r="ASQ123" s="1373"/>
      <c r="ASR123" s="1373"/>
      <c r="ASS123" s="1373"/>
      <c r="AST123" s="1373"/>
      <c r="ASU123" s="1373"/>
      <c r="ASV123" s="1373"/>
      <c r="ASW123" s="1373"/>
      <c r="ASX123" s="1373"/>
      <c r="ASY123" s="1373"/>
      <c r="ASZ123" s="1373"/>
      <c r="ATA123" s="1373"/>
      <c r="ATB123" s="1373"/>
      <c r="ATC123" s="1373"/>
      <c r="ATD123" s="1373"/>
      <c r="ATE123" s="1373"/>
      <c r="ATF123" s="1373"/>
      <c r="ATG123" s="1373"/>
      <c r="ATH123" s="1373"/>
      <c r="ATI123" s="1373"/>
      <c r="ATJ123" s="1373"/>
      <c r="ATK123" s="1373"/>
      <c r="ATL123" s="1373"/>
      <c r="ATM123" s="1373"/>
      <c r="ATN123" s="1373"/>
      <c r="ATO123" s="1373"/>
      <c r="ATP123" s="1373"/>
      <c r="ATQ123" s="1373"/>
      <c r="ATR123" s="1373"/>
      <c r="ATS123" s="1373"/>
      <c r="ATT123" s="1373"/>
      <c r="ATU123" s="1373"/>
      <c r="ATV123" s="1373"/>
      <c r="ATW123" s="1373"/>
      <c r="ATX123" s="1373"/>
      <c r="ATY123" s="1373"/>
      <c r="ATZ123" s="1373"/>
      <c r="AUA123" s="1373"/>
      <c r="AUB123" s="1373"/>
      <c r="AUC123" s="1373"/>
      <c r="AUD123" s="1373"/>
      <c r="AUE123" s="1373"/>
      <c r="AUF123" s="1373"/>
      <c r="AUG123" s="1373"/>
      <c r="AUH123" s="1373"/>
      <c r="AUI123" s="1373"/>
      <c r="AUJ123" s="1373"/>
      <c r="AUK123" s="1373"/>
      <c r="AUL123" s="1373"/>
      <c r="AUM123" s="1373"/>
      <c r="AUN123" s="1373"/>
      <c r="AUO123" s="1373"/>
      <c r="AUP123" s="1373"/>
      <c r="AUQ123" s="1373"/>
      <c r="AUR123" s="1373"/>
      <c r="AUS123" s="1373"/>
      <c r="AUT123" s="1373"/>
      <c r="AUU123" s="1373"/>
      <c r="AUV123" s="1373"/>
      <c r="AUW123" s="1373"/>
      <c r="AUX123" s="1373"/>
      <c r="AUY123" s="1373"/>
      <c r="AUZ123" s="1373"/>
      <c r="AVA123" s="1373"/>
      <c r="AVB123" s="1373"/>
      <c r="AVC123" s="1373"/>
      <c r="AVD123" s="1373"/>
      <c r="AVE123" s="1373"/>
      <c r="AVF123" s="1373"/>
      <c r="AVG123" s="1373"/>
      <c r="AVH123" s="1373"/>
      <c r="AVI123" s="1373"/>
      <c r="AVJ123" s="1373"/>
      <c r="AVK123" s="1373"/>
      <c r="AVL123" s="1373"/>
      <c r="AVM123" s="1373"/>
      <c r="AVN123" s="1373"/>
      <c r="AVO123" s="1373"/>
      <c r="AVP123" s="1373"/>
      <c r="AVQ123" s="1373"/>
      <c r="AVR123" s="1373"/>
      <c r="AVS123" s="1373"/>
      <c r="AVT123" s="1373"/>
      <c r="AVU123" s="1373"/>
      <c r="AVV123" s="1373"/>
      <c r="AVW123" s="1373"/>
      <c r="AVX123" s="1373"/>
      <c r="AVY123" s="1373"/>
      <c r="AVZ123" s="1373"/>
      <c r="AWA123" s="1373"/>
      <c r="AWB123" s="1373"/>
      <c r="AWC123" s="1373"/>
      <c r="AWD123" s="1373"/>
      <c r="AWE123" s="1373"/>
      <c r="AWF123" s="1373"/>
      <c r="AWG123" s="1373"/>
      <c r="AWH123" s="1373"/>
      <c r="AWI123" s="1373"/>
      <c r="AWJ123" s="1373"/>
      <c r="AWK123" s="1373"/>
      <c r="AWL123" s="1373"/>
      <c r="AWM123" s="1373"/>
      <c r="AWN123" s="1373"/>
      <c r="AWO123" s="1373"/>
      <c r="AWP123" s="1373"/>
      <c r="AWQ123" s="1373"/>
      <c r="AWR123" s="1373"/>
      <c r="AWS123" s="1373"/>
      <c r="AWT123" s="1373"/>
      <c r="AWU123" s="1373"/>
      <c r="AWV123" s="1373"/>
      <c r="AWW123" s="1373"/>
      <c r="AWX123" s="1373"/>
      <c r="AWY123" s="1373"/>
      <c r="AWZ123" s="1373"/>
      <c r="AXA123" s="1373"/>
      <c r="AXB123" s="1373"/>
      <c r="AXC123" s="1373"/>
      <c r="AXD123" s="1373"/>
      <c r="AXE123" s="1373"/>
      <c r="AXF123" s="1373"/>
      <c r="AXG123" s="1373"/>
      <c r="AXH123" s="1373"/>
      <c r="AXI123" s="1373"/>
      <c r="AXJ123" s="1373"/>
      <c r="AXK123" s="1373"/>
      <c r="AXL123" s="1373"/>
      <c r="AXM123" s="1373"/>
      <c r="AXN123" s="1373"/>
      <c r="AXO123" s="1373"/>
      <c r="AXP123" s="1373"/>
      <c r="AXQ123" s="1373"/>
      <c r="AXR123" s="1373"/>
      <c r="AXS123" s="1373"/>
      <c r="AXT123" s="1373"/>
      <c r="AXU123" s="1373"/>
      <c r="AXV123" s="1373"/>
      <c r="AXW123" s="1373"/>
      <c r="AXX123" s="1373"/>
      <c r="AXY123" s="1373"/>
      <c r="AXZ123" s="1373"/>
      <c r="AYA123" s="1373"/>
      <c r="AYB123" s="1373"/>
      <c r="AYC123" s="1373"/>
      <c r="AYD123" s="1373"/>
      <c r="AYE123" s="1373"/>
      <c r="AYF123" s="1373"/>
      <c r="AYG123" s="1373"/>
      <c r="AYH123" s="1373"/>
      <c r="AYI123" s="1373"/>
      <c r="AYJ123" s="1373"/>
      <c r="AYK123" s="1373"/>
      <c r="AYL123" s="1373"/>
      <c r="AYM123" s="1373"/>
      <c r="AYN123" s="1373"/>
      <c r="AYO123" s="1373"/>
      <c r="AYP123" s="1373"/>
      <c r="AYQ123" s="1373"/>
      <c r="AYR123" s="1373"/>
      <c r="AYS123" s="1373"/>
      <c r="AYT123" s="1373"/>
      <c r="AYU123" s="1373"/>
      <c r="AYV123" s="1373"/>
      <c r="AYW123" s="1373"/>
      <c r="AYX123" s="1373"/>
      <c r="AYY123" s="1373"/>
      <c r="AYZ123" s="1373"/>
      <c r="AZA123" s="1373"/>
      <c r="AZB123" s="1373"/>
      <c r="AZC123" s="1373"/>
      <c r="AZD123" s="1373"/>
      <c r="AZE123" s="1373"/>
      <c r="AZF123" s="1373"/>
      <c r="AZG123" s="1373"/>
      <c r="AZH123" s="1373"/>
      <c r="AZI123" s="1373"/>
      <c r="AZJ123" s="1373"/>
      <c r="AZK123" s="1373"/>
      <c r="AZL123" s="1373"/>
      <c r="AZM123" s="1373"/>
      <c r="AZN123" s="1373"/>
      <c r="AZO123" s="1373"/>
      <c r="AZP123" s="1373"/>
      <c r="AZQ123" s="1373"/>
      <c r="AZR123" s="1373"/>
      <c r="AZS123" s="1373"/>
      <c r="AZT123" s="1373"/>
      <c r="AZU123" s="1373"/>
      <c r="AZV123" s="1373"/>
      <c r="AZW123" s="1373"/>
      <c r="AZX123" s="1373"/>
      <c r="AZY123" s="1373"/>
      <c r="AZZ123" s="1373"/>
      <c r="BAA123" s="1373"/>
      <c r="BAB123" s="1373"/>
      <c r="BAC123" s="1373"/>
      <c r="BAD123" s="1373"/>
      <c r="BAE123" s="1373"/>
      <c r="BAF123" s="1373"/>
      <c r="BAG123" s="1373"/>
      <c r="BAH123" s="1373"/>
      <c r="BAI123" s="1373"/>
      <c r="BAJ123" s="1373"/>
      <c r="BAK123" s="1373"/>
      <c r="BAL123" s="1373"/>
      <c r="BAM123" s="1373"/>
      <c r="BAN123" s="1373"/>
      <c r="BAO123" s="1373"/>
      <c r="BAP123" s="1373"/>
      <c r="BAQ123" s="1373"/>
      <c r="BAR123" s="1373"/>
      <c r="BAS123" s="1373"/>
      <c r="BAT123" s="1373"/>
      <c r="BAU123" s="1373"/>
      <c r="BAV123" s="1373"/>
      <c r="BAW123" s="1373"/>
      <c r="BAX123" s="1373"/>
      <c r="BAY123" s="1373"/>
      <c r="BAZ123" s="1373"/>
      <c r="BBA123" s="1373"/>
      <c r="BBB123" s="1373"/>
      <c r="BBC123" s="1373"/>
      <c r="BBD123" s="1373"/>
      <c r="BBE123" s="1373"/>
      <c r="BBF123" s="1373"/>
      <c r="BBG123" s="1373"/>
      <c r="BBH123" s="1373"/>
      <c r="BBI123" s="1373"/>
      <c r="BBJ123" s="1373"/>
      <c r="BBK123" s="1373"/>
      <c r="BBL123" s="1373"/>
      <c r="BBM123" s="1373"/>
      <c r="BBN123" s="1373"/>
      <c r="BBO123" s="1373"/>
      <c r="BBP123" s="1373"/>
      <c r="BBQ123" s="1373"/>
      <c r="BBR123" s="1373"/>
      <c r="BBS123" s="1373"/>
      <c r="BBT123" s="1373"/>
      <c r="BBU123" s="1373"/>
      <c r="BBV123" s="1373"/>
      <c r="BBW123" s="1373"/>
      <c r="BBX123" s="1373"/>
      <c r="BBY123" s="1373"/>
      <c r="BBZ123" s="1373"/>
      <c r="BCA123" s="1373"/>
      <c r="BCB123" s="1373"/>
      <c r="BCC123" s="1373"/>
      <c r="BCD123" s="1373"/>
      <c r="BCE123" s="1373"/>
      <c r="BCF123" s="1373"/>
      <c r="BCG123" s="1373"/>
      <c r="BCH123" s="1373"/>
      <c r="BCI123" s="1373"/>
      <c r="BCJ123" s="1373"/>
      <c r="BCK123" s="1373"/>
      <c r="BCL123" s="1373"/>
      <c r="BCM123" s="1373"/>
      <c r="BCN123" s="1373"/>
      <c r="BCO123" s="1373"/>
      <c r="BCP123" s="1373"/>
      <c r="BCQ123" s="1373"/>
      <c r="BCR123" s="1373"/>
      <c r="BCS123" s="1373"/>
      <c r="BCT123" s="1373"/>
      <c r="BCU123" s="1373"/>
      <c r="BCV123" s="1373"/>
      <c r="BCW123" s="1373"/>
      <c r="BCX123" s="1373"/>
      <c r="BCY123" s="1373"/>
      <c r="BCZ123" s="1373"/>
      <c r="BDA123" s="1373"/>
      <c r="BDB123" s="1373"/>
      <c r="BDC123" s="1373"/>
      <c r="BDD123" s="1373"/>
      <c r="BDE123" s="1373"/>
      <c r="BDF123" s="1373"/>
      <c r="BDG123" s="1373"/>
      <c r="BDH123" s="1373"/>
      <c r="BDI123" s="1373"/>
      <c r="BDJ123" s="1373"/>
      <c r="BDK123" s="1373"/>
      <c r="BDL123" s="1373"/>
      <c r="BDM123" s="1373"/>
      <c r="BDN123" s="1373"/>
      <c r="BDO123" s="1373"/>
      <c r="BDP123" s="1373"/>
      <c r="BDQ123" s="1373"/>
      <c r="BDR123" s="1373"/>
      <c r="BDS123" s="1373"/>
      <c r="BDT123" s="1373"/>
      <c r="BDU123" s="1373"/>
      <c r="BDV123" s="1373"/>
      <c r="BDW123" s="1373"/>
      <c r="BDX123" s="1373"/>
      <c r="BDY123" s="1373"/>
      <c r="BDZ123" s="1373"/>
      <c r="BEA123" s="1373"/>
      <c r="BEB123" s="1373"/>
      <c r="BEC123" s="1373"/>
      <c r="BED123" s="1373"/>
      <c r="BEE123" s="1373"/>
      <c r="BEF123" s="1373"/>
      <c r="BEG123" s="1373"/>
      <c r="BEH123" s="1373"/>
      <c r="BEI123" s="1373"/>
      <c r="BEJ123" s="1373"/>
      <c r="BEK123" s="1373"/>
      <c r="BEL123" s="1373"/>
      <c r="BEM123" s="1373"/>
      <c r="BEN123" s="1373"/>
      <c r="BEO123" s="1373"/>
      <c r="BEP123" s="1373"/>
      <c r="BEQ123" s="1373"/>
      <c r="BER123" s="1373"/>
      <c r="BES123" s="1373"/>
      <c r="BET123" s="1373"/>
      <c r="BEU123" s="1373"/>
      <c r="BEV123" s="1373"/>
      <c r="BEW123" s="1373"/>
      <c r="BEX123" s="1373"/>
      <c r="BEY123" s="1373"/>
      <c r="BEZ123" s="1373"/>
      <c r="BFA123" s="1373"/>
      <c r="BFB123" s="1373"/>
      <c r="BFC123" s="1373"/>
      <c r="BFD123" s="1373"/>
      <c r="BFE123" s="1373"/>
      <c r="BFF123" s="1373"/>
      <c r="BFG123" s="1373"/>
      <c r="BFH123" s="1373"/>
      <c r="BFI123" s="1373"/>
      <c r="BFJ123" s="1373"/>
      <c r="BFK123" s="1373"/>
      <c r="BFL123" s="1373"/>
      <c r="BFM123" s="1373"/>
      <c r="BFN123" s="1373"/>
      <c r="BFO123" s="1373"/>
      <c r="BFP123" s="1373"/>
      <c r="BFQ123" s="1373"/>
      <c r="BFR123" s="1373"/>
      <c r="BFS123" s="1373"/>
      <c r="BFT123" s="1373"/>
      <c r="BFU123" s="1373"/>
      <c r="BFV123" s="1373"/>
      <c r="BFW123" s="1373"/>
      <c r="BFX123" s="1373"/>
      <c r="BFY123" s="1373"/>
      <c r="BFZ123" s="1373"/>
      <c r="BGA123" s="1373"/>
      <c r="BGB123" s="1373"/>
      <c r="BGC123" s="1373"/>
      <c r="BGD123" s="1373"/>
      <c r="BGE123" s="1373"/>
      <c r="BGF123" s="1373"/>
      <c r="BGG123" s="1373"/>
      <c r="BGH123" s="1373"/>
      <c r="BGI123" s="1373"/>
      <c r="BGJ123" s="1373"/>
      <c r="BGK123" s="1373"/>
      <c r="BGL123" s="1373"/>
      <c r="BGM123" s="1373"/>
      <c r="BGN123" s="1373"/>
      <c r="BGO123" s="1373"/>
      <c r="BGP123" s="1373"/>
      <c r="BGQ123" s="1373"/>
      <c r="BGR123" s="1373"/>
      <c r="BGS123" s="1373"/>
      <c r="BGT123" s="1373"/>
      <c r="BGU123" s="1373"/>
      <c r="BGV123" s="1373"/>
      <c r="BGW123" s="1373"/>
      <c r="BGX123" s="1373"/>
      <c r="BGY123" s="1373"/>
      <c r="BGZ123" s="1373"/>
      <c r="BHA123" s="1373"/>
      <c r="BHB123" s="1373"/>
      <c r="BHC123" s="1373"/>
      <c r="BHD123" s="1373"/>
      <c r="BHE123" s="1373"/>
      <c r="BHF123" s="1373"/>
      <c r="BHG123" s="1373"/>
      <c r="BHH123" s="1373"/>
      <c r="BHI123" s="1373"/>
      <c r="BHJ123" s="1373"/>
      <c r="BHK123" s="1373"/>
      <c r="BHL123" s="1373"/>
      <c r="BHM123" s="1373"/>
      <c r="BHN123" s="1373"/>
      <c r="BHO123" s="1373"/>
      <c r="BHP123" s="1373"/>
      <c r="BHQ123" s="1373"/>
      <c r="BHR123" s="1373"/>
      <c r="BHS123" s="1373"/>
      <c r="BHT123" s="1373"/>
      <c r="BHU123" s="1373"/>
      <c r="BHV123" s="1373"/>
      <c r="BHW123" s="1373"/>
      <c r="BHX123" s="1373"/>
      <c r="BHY123" s="1373"/>
      <c r="BHZ123" s="1373"/>
      <c r="BIA123" s="1373"/>
      <c r="BIB123" s="1373"/>
      <c r="BIC123" s="1373"/>
      <c r="BID123" s="1373"/>
      <c r="BIE123" s="1373"/>
      <c r="BIF123" s="1373"/>
      <c r="BIG123" s="1373"/>
      <c r="BIH123" s="1373"/>
      <c r="BII123" s="1373"/>
      <c r="BIJ123" s="1373"/>
      <c r="BIK123" s="1373"/>
      <c r="BIL123" s="1373"/>
      <c r="BIM123" s="1373"/>
      <c r="BIN123" s="1373"/>
      <c r="BIO123" s="1373"/>
      <c r="BIP123" s="1373"/>
      <c r="BIQ123" s="1373"/>
      <c r="BIR123" s="1373"/>
      <c r="BIS123" s="1373"/>
      <c r="BIT123" s="1373"/>
      <c r="BIU123" s="1373"/>
      <c r="BIV123" s="1373"/>
      <c r="BIW123" s="1373"/>
      <c r="BIX123" s="1373"/>
      <c r="BIY123" s="1373"/>
      <c r="BIZ123" s="1373"/>
      <c r="BJA123" s="1373"/>
      <c r="BJB123" s="1373"/>
      <c r="BJC123" s="1373"/>
      <c r="BJD123" s="1373"/>
      <c r="BJE123" s="1373"/>
      <c r="BJF123" s="1373"/>
      <c r="BJG123" s="1373"/>
      <c r="BJH123" s="1373"/>
      <c r="BJI123" s="1373"/>
      <c r="BJJ123" s="1373"/>
      <c r="BJK123" s="1373"/>
      <c r="BJL123" s="1373"/>
      <c r="BJM123" s="1373"/>
      <c r="BJN123" s="1373"/>
      <c r="BJO123" s="1373"/>
      <c r="BJP123" s="1373"/>
      <c r="BJQ123" s="1373"/>
      <c r="BJR123" s="1373"/>
      <c r="BJS123" s="1373"/>
      <c r="BJT123" s="1373"/>
      <c r="BJU123" s="1373"/>
      <c r="BJV123" s="1373"/>
      <c r="BJW123" s="1373"/>
      <c r="BJX123" s="1373"/>
      <c r="BJY123" s="1373"/>
      <c r="BJZ123" s="1373"/>
      <c r="BKA123" s="1373"/>
      <c r="BKB123" s="1373"/>
      <c r="BKC123" s="1373"/>
      <c r="BKD123" s="1373"/>
      <c r="BKE123" s="1373"/>
      <c r="BKF123" s="1373"/>
      <c r="BKG123" s="1373"/>
      <c r="BKH123" s="1373"/>
      <c r="BKI123" s="1373"/>
      <c r="BKJ123" s="1373"/>
      <c r="BKK123" s="1373"/>
      <c r="BKL123" s="1373"/>
      <c r="BKM123" s="1373"/>
      <c r="BKN123" s="1373"/>
      <c r="BKO123" s="1373"/>
      <c r="BKP123" s="1373"/>
      <c r="BKQ123" s="1373"/>
      <c r="BKR123" s="1373"/>
      <c r="BKS123" s="1373"/>
      <c r="BKT123" s="1373"/>
      <c r="BKU123" s="1373"/>
      <c r="BKV123" s="1373"/>
      <c r="BKW123" s="1373"/>
      <c r="BKX123" s="1373"/>
      <c r="BKY123" s="1373"/>
      <c r="BKZ123" s="1373"/>
      <c r="BLA123" s="1373"/>
      <c r="BLB123" s="1373"/>
      <c r="BLC123" s="1373"/>
      <c r="BLD123" s="1373"/>
      <c r="BLE123" s="1373"/>
      <c r="BLF123" s="1373"/>
      <c r="BLG123" s="1373"/>
      <c r="BLH123" s="1373"/>
      <c r="BLI123" s="1373"/>
      <c r="BLJ123" s="1373"/>
      <c r="BLK123" s="1373"/>
      <c r="BLL123" s="1373"/>
      <c r="BLM123" s="1373"/>
      <c r="BLN123" s="1373"/>
      <c r="BLO123" s="1373"/>
      <c r="BLP123" s="1373"/>
      <c r="BLQ123" s="1373"/>
      <c r="BLR123" s="1373"/>
      <c r="BLS123" s="1373"/>
      <c r="BLT123" s="1373"/>
      <c r="BLU123" s="1373"/>
      <c r="BLV123" s="1373"/>
      <c r="BLW123" s="1373"/>
      <c r="BLX123" s="1373"/>
      <c r="BLY123" s="1373"/>
      <c r="BLZ123" s="1373"/>
      <c r="BMA123" s="1373"/>
      <c r="BMB123" s="1373"/>
      <c r="BMC123" s="1373"/>
      <c r="BMD123" s="1373"/>
      <c r="BME123" s="1373"/>
      <c r="BMF123" s="1373"/>
      <c r="BMG123" s="1373"/>
      <c r="BMH123" s="1373"/>
      <c r="BMI123" s="1373"/>
      <c r="BMJ123" s="1373"/>
      <c r="BMK123" s="1373"/>
      <c r="BML123" s="1373"/>
      <c r="BMM123" s="1373"/>
      <c r="BMN123" s="1373"/>
      <c r="BMO123" s="1373"/>
      <c r="BMP123" s="1373"/>
      <c r="BMQ123" s="1373"/>
      <c r="BMR123" s="1373"/>
      <c r="BMS123" s="1373"/>
      <c r="BMT123" s="1373"/>
      <c r="BMU123" s="1373"/>
      <c r="BMV123" s="1373"/>
      <c r="BMW123" s="1373"/>
      <c r="BMX123" s="1373"/>
      <c r="BMY123" s="1373"/>
      <c r="BMZ123" s="1373"/>
      <c r="BNA123" s="1373"/>
      <c r="BNB123" s="1373"/>
      <c r="BNC123" s="1373"/>
      <c r="BND123" s="1373"/>
      <c r="BNE123" s="1373"/>
      <c r="BNF123" s="1373"/>
      <c r="BNG123" s="1373"/>
      <c r="BNH123" s="1373"/>
      <c r="BNI123" s="1373"/>
      <c r="BNJ123" s="1373"/>
      <c r="BNK123" s="1373"/>
      <c r="BNL123" s="1373"/>
      <c r="BNM123" s="1373"/>
      <c r="BNN123" s="1373"/>
      <c r="BNO123" s="1373"/>
      <c r="BNP123" s="1373"/>
      <c r="BNQ123" s="1373"/>
      <c r="BNR123" s="1373"/>
      <c r="BNS123" s="1373"/>
      <c r="BNT123" s="1373"/>
      <c r="BNU123" s="1373"/>
      <c r="BNV123" s="1373"/>
      <c r="BNW123" s="1373"/>
      <c r="BNX123" s="1373"/>
      <c r="BNY123" s="1373"/>
      <c r="BNZ123" s="1373"/>
      <c r="BOA123" s="1373"/>
      <c r="BOB123" s="1373"/>
      <c r="BOC123" s="1373"/>
      <c r="BOD123" s="1373"/>
      <c r="BOE123" s="1373"/>
      <c r="BOF123" s="1373"/>
      <c r="BOG123" s="1373"/>
      <c r="BOH123" s="1373"/>
      <c r="BOI123" s="1373"/>
      <c r="BOJ123" s="1373"/>
      <c r="BOK123" s="1373"/>
      <c r="BOL123" s="1373"/>
      <c r="BOM123" s="1373"/>
      <c r="BON123" s="1373"/>
      <c r="BOO123" s="1373"/>
      <c r="BOP123" s="1373"/>
      <c r="BOQ123" s="1373"/>
      <c r="BOR123" s="1373"/>
      <c r="BOS123" s="1373"/>
      <c r="BOT123" s="1373"/>
      <c r="BOU123" s="1373"/>
      <c r="BOV123" s="1373"/>
      <c r="BOW123" s="1373"/>
      <c r="BOX123" s="1373"/>
      <c r="BOY123" s="1373"/>
      <c r="BOZ123" s="1373"/>
      <c r="BPA123" s="1373"/>
      <c r="BPB123" s="1373"/>
      <c r="BPC123" s="1373"/>
      <c r="BPD123" s="1373"/>
      <c r="BPE123" s="1373"/>
      <c r="BPF123" s="1373"/>
      <c r="BPG123" s="1373"/>
      <c r="BPH123" s="1373"/>
      <c r="BPI123" s="1373"/>
      <c r="BPJ123" s="1373"/>
      <c r="BPK123" s="1373"/>
      <c r="BPL123" s="1373"/>
      <c r="BPM123" s="1373"/>
      <c r="BPN123" s="1373"/>
      <c r="BPO123" s="1373"/>
      <c r="BPP123" s="1373"/>
      <c r="BPQ123" s="1373"/>
      <c r="BPR123" s="1373"/>
      <c r="BPS123" s="1373"/>
      <c r="BPT123" s="1373"/>
      <c r="BPU123" s="1373"/>
      <c r="BPV123" s="1373"/>
      <c r="BPW123" s="1373"/>
      <c r="BPX123" s="1373"/>
      <c r="BPY123" s="1373"/>
      <c r="BPZ123" s="1373"/>
      <c r="BQA123" s="1373"/>
      <c r="BQB123" s="1373"/>
      <c r="BQC123" s="1373"/>
      <c r="BQD123" s="1373"/>
      <c r="BQE123" s="1373"/>
      <c r="BQF123" s="1373"/>
      <c r="BQG123" s="1373"/>
      <c r="BQH123" s="1373"/>
      <c r="BQI123" s="1373"/>
      <c r="BQJ123" s="1373"/>
      <c r="BQK123" s="1373"/>
      <c r="BQL123" s="1373"/>
      <c r="BQM123" s="1373"/>
      <c r="BQN123" s="1373"/>
      <c r="BQO123" s="1373"/>
      <c r="BQP123" s="1373"/>
      <c r="BQQ123" s="1373"/>
      <c r="BQR123" s="1373"/>
      <c r="BQS123" s="1373"/>
      <c r="BQT123" s="1373"/>
      <c r="BQU123" s="1373"/>
      <c r="BQV123" s="1373"/>
      <c r="BQW123" s="1373"/>
      <c r="BQX123" s="1373"/>
      <c r="BQY123" s="1373"/>
      <c r="BQZ123" s="1373"/>
      <c r="BRA123" s="1373"/>
      <c r="BRB123" s="1373"/>
      <c r="BRC123" s="1373"/>
      <c r="BRD123" s="1373"/>
      <c r="BRE123" s="1373"/>
      <c r="BRF123" s="1373"/>
      <c r="BRG123" s="1373"/>
      <c r="BRH123" s="1373"/>
      <c r="BRI123" s="1373"/>
      <c r="BRJ123" s="1373"/>
      <c r="BRK123" s="1373"/>
      <c r="BRL123" s="1373"/>
      <c r="BRM123" s="1373"/>
      <c r="BRN123" s="1373"/>
      <c r="BRO123" s="1373"/>
      <c r="BRP123" s="1373"/>
      <c r="BRQ123" s="1373"/>
      <c r="BRR123" s="1373"/>
      <c r="BRS123" s="1373"/>
      <c r="BRT123" s="1373"/>
      <c r="BRU123" s="1373"/>
      <c r="BRV123" s="1373"/>
      <c r="BRW123" s="1373"/>
      <c r="BRX123" s="1373"/>
      <c r="BRY123" s="1373"/>
      <c r="BRZ123" s="1373"/>
      <c r="BSA123" s="1373"/>
      <c r="BSB123" s="1373"/>
      <c r="BSC123" s="1373"/>
      <c r="BSD123" s="1373"/>
      <c r="BSE123" s="1373"/>
      <c r="BSF123" s="1373"/>
      <c r="BSG123" s="1373"/>
      <c r="BSH123" s="1373"/>
      <c r="BSI123" s="1373"/>
      <c r="BSJ123" s="1373"/>
      <c r="BSK123" s="1373"/>
      <c r="BSL123" s="1373"/>
      <c r="BSM123" s="1373"/>
      <c r="BSN123" s="1373"/>
      <c r="BSO123" s="1373"/>
      <c r="BSP123" s="1373"/>
      <c r="BSQ123" s="1373"/>
      <c r="BSR123" s="1373"/>
      <c r="BSS123" s="1373"/>
      <c r="BST123" s="1373"/>
      <c r="BSU123" s="1373"/>
      <c r="BSV123" s="1373"/>
      <c r="BSW123" s="1373"/>
      <c r="BSX123" s="1373"/>
      <c r="BSY123" s="1373"/>
      <c r="BSZ123" s="1373"/>
      <c r="BTA123" s="1373"/>
      <c r="BTB123" s="1373"/>
      <c r="BTC123" s="1373"/>
      <c r="BTD123" s="1373"/>
      <c r="BTE123" s="1373"/>
      <c r="BTF123" s="1373"/>
      <c r="BTG123" s="1373"/>
      <c r="BTH123" s="1373"/>
      <c r="BTI123" s="1373"/>
      <c r="BTJ123" s="1373"/>
      <c r="BTK123" s="1373"/>
      <c r="BTL123" s="1373"/>
      <c r="BTM123" s="1373"/>
      <c r="BTN123" s="1373"/>
      <c r="BTO123" s="1373"/>
      <c r="BTP123" s="1373"/>
      <c r="BTQ123" s="1373"/>
      <c r="BTR123" s="1373"/>
      <c r="BTS123" s="1373"/>
      <c r="BTT123" s="1373"/>
      <c r="BTU123" s="1373"/>
      <c r="BTV123" s="1373"/>
      <c r="BTW123" s="1373"/>
      <c r="BTX123" s="1373"/>
      <c r="BTY123" s="1373"/>
      <c r="BTZ123" s="1373"/>
      <c r="BUA123" s="1373"/>
      <c r="BUB123" s="1373"/>
      <c r="BUC123" s="1373"/>
      <c r="BUD123" s="1373"/>
      <c r="BUE123" s="1373"/>
      <c r="BUF123" s="1373"/>
      <c r="BUG123" s="1373"/>
      <c r="BUH123" s="1373"/>
      <c r="BUI123" s="1373"/>
      <c r="BUJ123" s="1373"/>
      <c r="BUK123" s="1373"/>
      <c r="BUL123" s="1373"/>
      <c r="BUM123" s="1373"/>
      <c r="BUN123" s="1373"/>
      <c r="BUO123" s="1373"/>
      <c r="BUP123" s="1373"/>
      <c r="BUQ123" s="1373"/>
      <c r="BUR123" s="1373"/>
      <c r="BUS123" s="1373"/>
      <c r="BUT123" s="1373"/>
      <c r="BUU123" s="1373"/>
      <c r="BUV123" s="1373"/>
      <c r="BUW123" s="1373"/>
      <c r="BUX123" s="1373"/>
      <c r="BUY123" s="1373"/>
      <c r="BUZ123" s="1373"/>
      <c r="BVA123" s="1373"/>
      <c r="BVB123" s="1373"/>
      <c r="BVC123" s="1373"/>
      <c r="BVD123" s="1373"/>
      <c r="BVE123" s="1373"/>
      <c r="BVF123" s="1373"/>
      <c r="BVG123" s="1373"/>
      <c r="BVH123" s="1373"/>
      <c r="BVI123" s="1373"/>
      <c r="BVJ123" s="1373"/>
      <c r="BVK123" s="1373"/>
      <c r="BVL123" s="1373"/>
      <c r="BVM123" s="1373"/>
      <c r="BVN123" s="1373"/>
      <c r="BVO123" s="1373"/>
      <c r="BVP123" s="1373"/>
      <c r="BVQ123" s="1373"/>
      <c r="BVR123" s="1373"/>
      <c r="BVS123" s="1373"/>
      <c r="BVT123" s="1373"/>
      <c r="BVU123" s="1373"/>
      <c r="BVV123" s="1373"/>
      <c r="BVW123" s="1373"/>
      <c r="BVX123" s="1373"/>
      <c r="BVY123" s="1373"/>
      <c r="BVZ123" s="1373"/>
      <c r="BWA123" s="1373"/>
      <c r="BWB123" s="1373"/>
      <c r="BWC123" s="1373"/>
      <c r="BWD123" s="1373"/>
      <c r="BWE123" s="1373"/>
      <c r="BWF123" s="1373"/>
      <c r="BWG123" s="1373"/>
      <c r="BWH123" s="1373"/>
      <c r="BWI123" s="1373"/>
      <c r="BWJ123" s="1373"/>
      <c r="BWK123" s="1373"/>
      <c r="BWL123" s="1373"/>
      <c r="BWM123" s="1373"/>
      <c r="BWN123" s="1373"/>
      <c r="BWO123" s="1373"/>
      <c r="BWP123" s="1373"/>
      <c r="BWQ123" s="1373"/>
      <c r="BWR123" s="1373"/>
      <c r="BWS123" s="1373"/>
      <c r="BWT123" s="1373"/>
      <c r="BWU123" s="1373"/>
      <c r="BWV123" s="1373"/>
      <c r="BWW123" s="1373"/>
      <c r="BWX123" s="1373"/>
      <c r="BWY123" s="1373"/>
      <c r="BWZ123" s="1373"/>
      <c r="BXA123" s="1373"/>
      <c r="BXB123" s="1373"/>
      <c r="BXC123" s="1373"/>
      <c r="BXD123" s="1373"/>
      <c r="BXE123" s="1373"/>
      <c r="BXF123" s="1373"/>
      <c r="BXG123" s="1373"/>
      <c r="BXH123" s="1373"/>
      <c r="BXI123" s="1373"/>
      <c r="BXJ123" s="1373"/>
      <c r="BXK123" s="1373"/>
      <c r="BXL123" s="1373"/>
      <c r="BXM123" s="1373"/>
      <c r="BXN123" s="1373"/>
      <c r="BXO123" s="1373"/>
      <c r="BXP123" s="1373"/>
      <c r="BXQ123" s="1373"/>
      <c r="BXR123" s="1373"/>
      <c r="BXS123" s="1373"/>
      <c r="BXT123" s="1373"/>
      <c r="BXU123" s="1373"/>
      <c r="BXV123" s="1373"/>
      <c r="BXW123" s="1373"/>
      <c r="BXX123" s="1373"/>
      <c r="BXY123" s="1373"/>
      <c r="BXZ123" s="1373"/>
      <c r="BYA123" s="1373"/>
      <c r="BYB123" s="1373"/>
      <c r="BYC123" s="1373"/>
      <c r="BYD123" s="1373"/>
      <c r="BYE123" s="1373"/>
      <c r="BYF123" s="1373"/>
      <c r="BYG123" s="1373"/>
      <c r="BYH123" s="1373"/>
      <c r="BYI123" s="1373"/>
      <c r="BYJ123" s="1373"/>
      <c r="BYK123" s="1373"/>
      <c r="BYL123" s="1373"/>
      <c r="BYM123" s="1373"/>
      <c r="BYN123" s="1373"/>
      <c r="BYO123" s="1373"/>
      <c r="BYP123" s="1373"/>
      <c r="BYQ123" s="1373"/>
      <c r="BYR123" s="1373"/>
      <c r="BYS123" s="1373"/>
      <c r="BYT123" s="1373"/>
      <c r="BYU123" s="1373"/>
      <c r="BYV123" s="1373"/>
      <c r="BYW123" s="1373"/>
      <c r="BYX123" s="1373"/>
      <c r="BYY123" s="1373"/>
      <c r="BYZ123" s="1373"/>
      <c r="BZA123" s="1373"/>
      <c r="BZB123" s="1373"/>
      <c r="BZC123" s="1373"/>
      <c r="BZD123" s="1373"/>
      <c r="BZE123" s="1373"/>
      <c r="BZF123" s="1373"/>
      <c r="BZG123" s="1373"/>
      <c r="BZH123" s="1373"/>
      <c r="BZI123" s="1373"/>
      <c r="BZJ123" s="1373"/>
      <c r="BZK123" s="1373"/>
      <c r="BZL123" s="1373"/>
      <c r="BZM123" s="1373"/>
      <c r="BZN123" s="1373"/>
      <c r="BZO123" s="1373"/>
      <c r="BZP123" s="1373"/>
      <c r="BZQ123" s="1373"/>
      <c r="BZR123" s="1373"/>
      <c r="BZS123" s="1373"/>
      <c r="BZT123" s="1373"/>
      <c r="BZU123" s="1373"/>
      <c r="BZV123" s="1373"/>
      <c r="BZW123" s="1373"/>
      <c r="BZX123" s="1373"/>
      <c r="BZY123" s="1373"/>
      <c r="BZZ123" s="1373"/>
      <c r="CAA123" s="1373"/>
      <c r="CAB123" s="1373"/>
      <c r="CAC123" s="1373"/>
      <c r="CAD123" s="1373"/>
      <c r="CAE123" s="1373"/>
      <c r="CAF123" s="1373"/>
      <c r="CAG123" s="1373"/>
      <c r="CAH123" s="1373"/>
      <c r="CAI123" s="1373"/>
      <c r="CAJ123" s="1373"/>
      <c r="CAK123" s="1373"/>
      <c r="CAL123" s="1373"/>
      <c r="CAM123" s="1373"/>
      <c r="CAN123" s="1373"/>
      <c r="CAO123" s="1373"/>
      <c r="CAP123" s="1373"/>
      <c r="CAQ123" s="1373"/>
      <c r="CAR123" s="1373"/>
      <c r="CAS123" s="1373"/>
      <c r="CAT123" s="1373"/>
      <c r="CAU123" s="1373"/>
      <c r="CAV123" s="1373"/>
      <c r="CAW123" s="1373"/>
      <c r="CAX123" s="1373"/>
      <c r="CAY123" s="1373"/>
      <c r="CAZ123" s="1373"/>
      <c r="CBA123" s="1373"/>
      <c r="CBB123" s="1373"/>
      <c r="CBC123" s="1373"/>
      <c r="CBD123" s="1373"/>
      <c r="CBE123" s="1373"/>
      <c r="CBF123" s="1373"/>
      <c r="CBG123" s="1373"/>
      <c r="CBH123" s="1373"/>
      <c r="CBI123" s="1373"/>
      <c r="CBJ123" s="1373"/>
      <c r="CBK123" s="1373"/>
      <c r="CBL123" s="1373"/>
      <c r="CBM123" s="1373"/>
      <c r="CBN123" s="1373"/>
      <c r="CBO123" s="1373"/>
      <c r="CBP123" s="1373"/>
      <c r="CBQ123" s="1373"/>
      <c r="CBR123" s="1373"/>
      <c r="CBS123" s="1373"/>
      <c r="CBT123" s="1373"/>
      <c r="CBU123" s="1373"/>
      <c r="CBV123" s="1373"/>
      <c r="CBW123" s="1373"/>
      <c r="CBX123" s="1373"/>
      <c r="CBY123" s="1373"/>
      <c r="CBZ123" s="1373"/>
      <c r="CCA123" s="1373"/>
      <c r="CCB123" s="1373"/>
      <c r="CCC123" s="1373"/>
      <c r="CCD123" s="1373"/>
      <c r="CCE123" s="1373"/>
      <c r="CCF123" s="1373"/>
      <c r="CCG123" s="1373"/>
      <c r="CCH123" s="1373"/>
      <c r="CCI123" s="1373"/>
      <c r="CCJ123" s="1373"/>
      <c r="CCK123" s="1373"/>
      <c r="CCL123" s="1373"/>
      <c r="CCM123" s="1373"/>
      <c r="CCN123" s="1373"/>
      <c r="CCO123" s="1373"/>
      <c r="CCP123" s="1373"/>
      <c r="CCQ123" s="1373"/>
      <c r="CCR123" s="1373"/>
      <c r="CCS123" s="1373"/>
      <c r="CCT123" s="1373"/>
      <c r="CCU123" s="1373"/>
      <c r="CCV123" s="1373"/>
      <c r="CCW123" s="1373"/>
      <c r="CCX123" s="1373"/>
      <c r="CCY123" s="1373"/>
      <c r="CCZ123" s="1373"/>
      <c r="CDA123" s="1373"/>
      <c r="CDB123" s="1373"/>
      <c r="CDC123" s="1373"/>
      <c r="CDD123" s="1373"/>
      <c r="CDE123" s="1373"/>
      <c r="CDF123" s="1373"/>
      <c r="CDG123" s="1373"/>
      <c r="CDH123" s="1373"/>
      <c r="CDI123" s="1373"/>
      <c r="CDJ123" s="1373"/>
      <c r="CDK123" s="1373"/>
      <c r="CDL123" s="1373"/>
      <c r="CDM123" s="1373"/>
      <c r="CDN123" s="1373"/>
      <c r="CDO123" s="1373"/>
      <c r="CDP123" s="1373"/>
      <c r="CDQ123" s="1373"/>
      <c r="CDR123" s="1373"/>
      <c r="CDS123" s="1373"/>
      <c r="CDT123" s="1373"/>
      <c r="CDU123" s="1373"/>
      <c r="CDV123" s="1373"/>
      <c r="CDW123" s="1373"/>
      <c r="CDX123" s="1373"/>
      <c r="CDY123" s="1373"/>
      <c r="CDZ123" s="1373"/>
      <c r="CEA123" s="1373"/>
      <c r="CEB123" s="1373"/>
      <c r="CEC123" s="1373"/>
      <c r="CED123" s="1373"/>
      <c r="CEE123" s="1373"/>
      <c r="CEF123" s="1373"/>
      <c r="CEG123" s="1373"/>
      <c r="CEH123" s="1373"/>
      <c r="CEI123" s="1373"/>
      <c r="CEJ123" s="1373"/>
      <c r="CEK123" s="1373"/>
      <c r="CEL123" s="1373"/>
      <c r="CEM123" s="1373"/>
      <c r="CEN123" s="1373"/>
      <c r="CEO123" s="1373"/>
      <c r="CEP123" s="1373"/>
      <c r="CEQ123" s="1373"/>
      <c r="CER123" s="1373"/>
      <c r="CES123" s="1373"/>
      <c r="CET123" s="1373"/>
      <c r="CEU123" s="1373"/>
      <c r="CEV123" s="1373"/>
      <c r="CEW123" s="1373"/>
      <c r="CEX123" s="1373"/>
      <c r="CEY123" s="1373"/>
      <c r="CEZ123" s="1373"/>
      <c r="CFA123" s="1373"/>
      <c r="CFB123" s="1373"/>
      <c r="CFC123" s="1373"/>
      <c r="CFD123" s="1373"/>
      <c r="CFE123" s="1373"/>
      <c r="CFF123" s="1373"/>
      <c r="CFG123" s="1373"/>
      <c r="CFH123" s="1373"/>
      <c r="CFI123" s="1373"/>
      <c r="CFJ123" s="1373"/>
      <c r="CFK123" s="1373"/>
      <c r="CFL123" s="1373"/>
      <c r="CFM123" s="1373"/>
      <c r="CFN123" s="1373"/>
      <c r="CFO123" s="1373"/>
      <c r="CFP123" s="1373"/>
      <c r="CFQ123" s="1373"/>
      <c r="CFR123" s="1373"/>
      <c r="CFS123" s="1373"/>
      <c r="CFT123" s="1373"/>
      <c r="CFU123" s="1373"/>
      <c r="CFV123" s="1373"/>
      <c r="CFW123" s="1373"/>
      <c r="CFX123" s="1373"/>
      <c r="CFY123" s="1373"/>
      <c r="CFZ123" s="1373"/>
      <c r="CGA123" s="1373"/>
      <c r="CGB123" s="1373"/>
      <c r="CGC123" s="1373"/>
      <c r="CGD123" s="1373"/>
      <c r="CGE123" s="1373"/>
      <c r="CGF123" s="1373"/>
      <c r="CGG123" s="1373"/>
      <c r="CGH123" s="1373"/>
      <c r="CGI123" s="1373"/>
      <c r="CGJ123" s="1373"/>
      <c r="CGK123" s="1373"/>
      <c r="CGL123" s="1373"/>
      <c r="CGM123" s="1373"/>
      <c r="CGN123" s="1373"/>
      <c r="CGO123" s="1373"/>
      <c r="CGP123" s="1373"/>
      <c r="CGQ123" s="1373"/>
      <c r="CGR123" s="1373"/>
      <c r="CGS123" s="1373"/>
      <c r="CGT123" s="1373"/>
      <c r="CGU123" s="1373"/>
      <c r="CGV123" s="1373"/>
      <c r="CGW123" s="1373"/>
      <c r="CGX123" s="1373"/>
      <c r="CGY123" s="1373"/>
      <c r="CGZ123" s="1373"/>
      <c r="CHA123" s="1373"/>
      <c r="CHB123" s="1373"/>
      <c r="CHC123" s="1373"/>
      <c r="CHD123" s="1373"/>
      <c r="CHE123" s="1373"/>
      <c r="CHF123" s="1373"/>
      <c r="CHG123" s="1373"/>
      <c r="CHH123" s="1373"/>
      <c r="CHI123" s="1373"/>
      <c r="CHJ123" s="1373"/>
      <c r="CHK123" s="1373"/>
      <c r="CHL123" s="1373"/>
      <c r="CHM123" s="1373"/>
      <c r="CHN123" s="1373"/>
      <c r="CHO123" s="1373"/>
      <c r="CHP123" s="1373"/>
      <c r="CHQ123" s="1373"/>
      <c r="CHR123" s="1373"/>
      <c r="CHS123" s="1373"/>
      <c r="CHT123" s="1373"/>
      <c r="CHU123" s="1373"/>
      <c r="CHV123" s="1373"/>
      <c r="CHW123" s="1373"/>
      <c r="CHX123" s="1373"/>
      <c r="CHY123" s="1373"/>
      <c r="CHZ123" s="1373"/>
      <c r="CIA123" s="1373"/>
      <c r="CIB123" s="1373"/>
      <c r="CIC123" s="1373"/>
      <c r="CID123" s="1373"/>
      <c r="CIE123" s="1373"/>
      <c r="CIF123" s="1373"/>
      <c r="CIG123" s="1373"/>
      <c r="CIH123" s="1373"/>
      <c r="CII123" s="1373"/>
      <c r="CIJ123" s="1373"/>
      <c r="CIK123" s="1373"/>
      <c r="CIL123" s="1373"/>
      <c r="CIM123" s="1373"/>
      <c r="CIN123" s="1373"/>
      <c r="CIO123" s="1373"/>
      <c r="CIP123" s="1373"/>
      <c r="CIQ123" s="1373"/>
      <c r="CIR123" s="1373"/>
      <c r="CIS123" s="1373"/>
      <c r="CIT123" s="1373"/>
      <c r="CIU123" s="1373"/>
      <c r="CIV123" s="1373"/>
      <c r="CIW123" s="1373"/>
      <c r="CIX123" s="1373"/>
      <c r="CIY123" s="1373"/>
      <c r="CIZ123" s="1373"/>
      <c r="CJA123" s="1373"/>
      <c r="CJB123" s="1373"/>
      <c r="CJC123" s="1373"/>
      <c r="CJD123" s="1373"/>
      <c r="CJE123" s="1373"/>
      <c r="CJF123" s="1373"/>
      <c r="CJG123" s="1373"/>
      <c r="CJH123" s="1373"/>
      <c r="CJI123" s="1373"/>
      <c r="CJJ123" s="1373"/>
      <c r="CJK123" s="1373"/>
      <c r="CJL123" s="1373"/>
      <c r="CJM123" s="1373"/>
      <c r="CJN123" s="1373"/>
      <c r="CJO123" s="1373"/>
      <c r="CJP123" s="1373"/>
      <c r="CJQ123" s="1373"/>
      <c r="CJR123" s="1373"/>
      <c r="CJS123" s="1373"/>
      <c r="CJT123" s="1373"/>
      <c r="CJU123" s="1373"/>
      <c r="CJV123" s="1373"/>
      <c r="CJW123" s="1373"/>
      <c r="CJX123" s="1373"/>
      <c r="CJY123" s="1373"/>
      <c r="CJZ123" s="1373"/>
      <c r="CKA123" s="1373"/>
      <c r="CKB123" s="1373"/>
      <c r="CKC123" s="1373"/>
      <c r="CKD123" s="1373"/>
      <c r="CKE123" s="1373"/>
      <c r="CKF123" s="1373"/>
      <c r="CKG123" s="1373"/>
      <c r="CKH123" s="1373"/>
      <c r="CKI123" s="1373"/>
      <c r="CKJ123" s="1373"/>
      <c r="CKK123" s="1373"/>
      <c r="CKL123" s="1373"/>
      <c r="CKM123" s="1373"/>
      <c r="CKN123" s="1373"/>
      <c r="CKO123" s="1373"/>
      <c r="CKP123" s="1373"/>
      <c r="CKQ123" s="1373"/>
      <c r="CKR123" s="1373"/>
      <c r="CKS123" s="1373"/>
      <c r="CKT123" s="1373"/>
      <c r="CKU123" s="1373"/>
      <c r="CKV123" s="1373"/>
      <c r="CKW123" s="1373"/>
      <c r="CKX123" s="1373"/>
      <c r="CKY123" s="1373"/>
      <c r="CKZ123" s="1373"/>
      <c r="CLA123" s="1373"/>
      <c r="CLB123" s="1373"/>
      <c r="CLC123" s="1373"/>
      <c r="CLD123" s="1373"/>
      <c r="CLE123" s="1373"/>
      <c r="CLF123" s="1373"/>
      <c r="CLG123" s="1373"/>
      <c r="CLH123" s="1373"/>
      <c r="CLI123" s="1373"/>
      <c r="CLJ123" s="1373"/>
      <c r="CLK123" s="1373"/>
      <c r="CLL123" s="1373"/>
      <c r="CLM123" s="1373"/>
      <c r="CLN123" s="1373"/>
      <c r="CLO123" s="1373"/>
      <c r="CLP123" s="1373"/>
      <c r="CLQ123" s="1373"/>
      <c r="CLR123" s="1373"/>
      <c r="CLS123" s="1373"/>
      <c r="CLT123" s="1373"/>
      <c r="CLU123" s="1373"/>
      <c r="CLV123" s="1373"/>
      <c r="CLW123" s="1373"/>
      <c r="CLX123" s="1373"/>
      <c r="CLY123" s="1373"/>
      <c r="CLZ123" s="1373"/>
      <c r="CMA123" s="1373"/>
      <c r="CMB123" s="1373"/>
      <c r="CMC123" s="1373"/>
      <c r="CMD123" s="1373"/>
      <c r="CME123" s="1373"/>
      <c r="CMF123" s="1373"/>
      <c r="CMG123" s="1373"/>
      <c r="CMH123" s="1373"/>
      <c r="CMI123" s="1373"/>
      <c r="CMJ123" s="1373"/>
      <c r="CMK123" s="1373"/>
      <c r="CML123" s="1373"/>
      <c r="CMM123" s="1373"/>
      <c r="CMN123" s="1373"/>
      <c r="CMO123" s="1373"/>
      <c r="CMP123" s="1373"/>
      <c r="CMQ123" s="1373"/>
      <c r="CMR123" s="1373"/>
      <c r="CMS123" s="1373"/>
      <c r="CMT123" s="1373"/>
      <c r="CMU123" s="1373"/>
      <c r="CMV123" s="1373"/>
      <c r="CMW123" s="1373"/>
      <c r="CMX123" s="1373"/>
      <c r="CMY123" s="1373"/>
      <c r="CMZ123" s="1373"/>
      <c r="CNA123" s="1373"/>
      <c r="CNB123" s="1373"/>
      <c r="CNC123" s="1373"/>
      <c r="CND123" s="1373"/>
      <c r="CNE123" s="1373"/>
      <c r="CNF123" s="1373"/>
      <c r="CNG123" s="1373"/>
      <c r="CNH123" s="1373"/>
      <c r="CNI123" s="1373"/>
      <c r="CNJ123" s="1373"/>
      <c r="CNK123" s="1373"/>
      <c r="CNL123" s="1373"/>
      <c r="CNM123" s="1373"/>
      <c r="CNN123" s="1373"/>
      <c r="CNO123" s="1373"/>
      <c r="CNP123" s="1373"/>
      <c r="CNQ123" s="1373"/>
      <c r="CNR123" s="1373"/>
      <c r="CNS123" s="1373"/>
      <c r="CNT123" s="1373"/>
      <c r="CNU123" s="1373"/>
      <c r="CNV123" s="1373"/>
      <c r="CNW123" s="1373"/>
      <c r="CNX123" s="1373"/>
      <c r="CNY123" s="1373"/>
      <c r="CNZ123" s="1373"/>
      <c r="COA123" s="1373"/>
      <c r="COB123" s="1373"/>
      <c r="COC123" s="1373"/>
      <c r="COD123" s="1373"/>
      <c r="COE123" s="1373"/>
      <c r="COF123" s="1373"/>
      <c r="COG123" s="1373"/>
      <c r="COH123" s="1373"/>
      <c r="COI123" s="1373"/>
      <c r="COJ123" s="1373"/>
      <c r="COK123" s="1373"/>
      <c r="COL123" s="1373"/>
      <c r="COM123" s="1373"/>
      <c r="CON123" s="1373"/>
      <c r="COO123" s="1373"/>
      <c r="COP123" s="1373"/>
      <c r="COQ123" s="1373"/>
      <c r="COR123" s="1373"/>
      <c r="COS123" s="1373"/>
      <c r="COT123" s="1373"/>
      <c r="COU123" s="1373"/>
      <c r="COV123" s="1373"/>
      <c r="COW123" s="1373"/>
      <c r="COX123" s="1373"/>
      <c r="COY123" s="1373"/>
      <c r="COZ123" s="1373"/>
      <c r="CPA123" s="1373"/>
      <c r="CPB123" s="1373"/>
      <c r="CPC123" s="1373"/>
      <c r="CPD123" s="1373"/>
      <c r="CPE123" s="1373"/>
      <c r="CPF123" s="1373"/>
      <c r="CPG123" s="1373"/>
      <c r="CPH123" s="1373"/>
      <c r="CPI123" s="1373"/>
      <c r="CPJ123" s="1373"/>
      <c r="CPK123" s="1373"/>
      <c r="CPL123" s="1373"/>
      <c r="CPM123" s="1373"/>
      <c r="CPN123" s="1373"/>
      <c r="CPO123" s="1373"/>
      <c r="CPP123" s="1373"/>
      <c r="CPQ123" s="1373"/>
      <c r="CPR123" s="1373"/>
      <c r="CPS123" s="1373"/>
      <c r="CPT123" s="1373"/>
      <c r="CPU123" s="1373"/>
      <c r="CPV123" s="1373"/>
      <c r="CPW123" s="1373"/>
      <c r="CPX123" s="1373"/>
      <c r="CPY123" s="1373"/>
      <c r="CPZ123" s="1373"/>
      <c r="CQA123" s="1373"/>
      <c r="CQB123" s="1373"/>
      <c r="CQC123" s="1373"/>
      <c r="CQD123" s="1373"/>
      <c r="CQE123" s="1373"/>
      <c r="CQF123" s="1373"/>
      <c r="CQG123" s="1373"/>
      <c r="CQH123" s="1373"/>
      <c r="CQI123" s="1373"/>
      <c r="CQJ123" s="1373"/>
      <c r="CQK123" s="1373"/>
      <c r="CQL123" s="1373"/>
      <c r="CQM123" s="1373"/>
      <c r="CQN123" s="1373"/>
      <c r="CQO123" s="1373"/>
      <c r="CQP123" s="1373"/>
      <c r="CQQ123" s="1373"/>
      <c r="CQR123" s="1373"/>
      <c r="CQS123" s="1373"/>
      <c r="CQT123" s="1373"/>
      <c r="CQU123" s="1373"/>
      <c r="CQV123" s="1373"/>
      <c r="CQW123" s="1373"/>
      <c r="CQX123" s="1373"/>
      <c r="CQY123" s="1373"/>
      <c r="CQZ123" s="1373"/>
      <c r="CRA123" s="1373"/>
      <c r="CRB123" s="1373"/>
      <c r="CRC123" s="1373"/>
      <c r="CRD123" s="1373"/>
      <c r="CRE123" s="1373"/>
      <c r="CRF123" s="1373"/>
      <c r="CRG123" s="1373"/>
      <c r="CRH123" s="1373"/>
      <c r="CRI123" s="1373"/>
      <c r="CRJ123" s="1373"/>
      <c r="CRK123" s="1373"/>
      <c r="CRL123" s="1373"/>
      <c r="CRM123" s="1373"/>
      <c r="CRN123" s="1373"/>
      <c r="CRO123" s="1373"/>
      <c r="CRP123" s="1373"/>
      <c r="CRQ123" s="1373"/>
      <c r="CRR123" s="1373"/>
      <c r="CRS123" s="1373"/>
      <c r="CRT123" s="1373"/>
      <c r="CRU123" s="1373"/>
      <c r="CRV123" s="1373"/>
      <c r="CRW123" s="1373"/>
      <c r="CRX123" s="1373"/>
      <c r="CRY123" s="1373"/>
      <c r="CRZ123" s="1373"/>
      <c r="CSA123" s="1373"/>
      <c r="CSB123" s="1373"/>
      <c r="CSC123" s="1373"/>
      <c r="CSD123" s="1373"/>
      <c r="CSE123" s="1373"/>
      <c r="CSF123" s="1373"/>
      <c r="CSG123" s="1373"/>
      <c r="CSH123" s="1373"/>
      <c r="CSI123" s="1373"/>
      <c r="CSJ123" s="1373"/>
      <c r="CSK123" s="1373"/>
      <c r="CSL123" s="1373"/>
      <c r="CSM123" s="1373"/>
      <c r="CSN123" s="1373"/>
      <c r="CSO123" s="1373"/>
      <c r="CSP123" s="1373"/>
      <c r="CSQ123" s="1373"/>
      <c r="CSR123" s="1373"/>
      <c r="CSS123" s="1373"/>
      <c r="CST123" s="1373"/>
      <c r="CSU123" s="1373"/>
      <c r="CSV123" s="1373"/>
      <c r="CSW123" s="1373"/>
      <c r="CSX123" s="1373"/>
      <c r="CSY123" s="1373"/>
      <c r="CSZ123" s="1373"/>
      <c r="CTA123" s="1373"/>
      <c r="CTB123" s="1373"/>
      <c r="CTC123" s="1373"/>
      <c r="CTD123" s="1373"/>
      <c r="CTE123" s="1373"/>
      <c r="CTF123" s="1373"/>
      <c r="CTG123" s="1373"/>
      <c r="CTH123" s="1373"/>
      <c r="CTI123" s="1373"/>
      <c r="CTJ123" s="1373"/>
      <c r="CTK123" s="1373"/>
      <c r="CTL123" s="1373"/>
      <c r="CTM123" s="1373"/>
      <c r="CTN123" s="1373"/>
      <c r="CTO123" s="1373"/>
      <c r="CTP123" s="1373"/>
      <c r="CTQ123" s="1373"/>
      <c r="CTR123" s="1373"/>
      <c r="CTS123" s="1373"/>
      <c r="CTT123" s="1373"/>
      <c r="CTU123" s="1373"/>
      <c r="CTV123" s="1373"/>
      <c r="CTW123" s="1373"/>
      <c r="CTX123" s="1373"/>
      <c r="CTY123" s="1373"/>
      <c r="CTZ123" s="1373"/>
      <c r="CUA123" s="1373"/>
      <c r="CUB123" s="1373"/>
      <c r="CUC123" s="1373"/>
      <c r="CUD123" s="1373"/>
      <c r="CUE123" s="1373"/>
      <c r="CUF123" s="1373"/>
      <c r="CUG123" s="1373"/>
      <c r="CUH123" s="1373"/>
      <c r="CUI123" s="1373"/>
      <c r="CUJ123" s="1373"/>
      <c r="CUK123" s="1373"/>
      <c r="CUL123" s="1373"/>
      <c r="CUM123" s="1373"/>
      <c r="CUN123" s="1373"/>
      <c r="CUO123" s="1373"/>
      <c r="CUP123" s="1373"/>
      <c r="CUQ123" s="1373"/>
      <c r="CUR123" s="1373"/>
      <c r="CUS123" s="1373"/>
      <c r="CUT123" s="1373"/>
      <c r="CUU123" s="1373"/>
      <c r="CUV123" s="1373"/>
      <c r="CUW123" s="1373"/>
      <c r="CUX123" s="1373"/>
      <c r="CUY123" s="1373"/>
      <c r="CUZ123" s="1373"/>
      <c r="CVA123" s="1373"/>
      <c r="CVB123" s="1373"/>
      <c r="CVC123" s="1373"/>
      <c r="CVD123" s="1373"/>
      <c r="CVE123" s="1373"/>
      <c r="CVF123" s="1373"/>
      <c r="CVG123" s="1373"/>
      <c r="CVH123" s="1373"/>
      <c r="CVI123" s="1373"/>
      <c r="CVJ123" s="1373"/>
      <c r="CVK123" s="1373"/>
      <c r="CVL123" s="1373"/>
      <c r="CVM123" s="1373"/>
      <c r="CVN123" s="1373"/>
      <c r="CVO123" s="1373"/>
      <c r="CVP123" s="1373"/>
      <c r="CVQ123" s="1373"/>
      <c r="CVR123" s="1373"/>
      <c r="CVS123" s="1373"/>
      <c r="CVT123" s="1373"/>
      <c r="CVU123" s="1373"/>
      <c r="CVV123" s="1373"/>
      <c r="CVW123" s="1373"/>
      <c r="CVX123" s="1373"/>
      <c r="CVY123" s="1373"/>
      <c r="CVZ123" s="1373"/>
      <c r="CWA123" s="1373"/>
      <c r="CWB123" s="1373"/>
      <c r="CWC123" s="1373"/>
      <c r="CWD123" s="1373"/>
      <c r="CWE123" s="1373"/>
      <c r="CWF123" s="1373"/>
      <c r="CWG123" s="1373"/>
      <c r="CWH123" s="1373"/>
      <c r="CWI123" s="1373"/>
      <c r="CWJ123" s="1373"/>
      <c r="CWK123" s="1373"/>
      <c r="CWL123" s="1373"/>
      <c r="CWM123" s="1373"/>
      <c r="CWN123" s="1373"/>
      <c r="CWO123" s="1373"/>
      <c r="CWP123" s="1373"/>
      <c r="CWQ123" s="1373"/>
      <c r="CWR123" s="1373"/>
      <c r="CWS123" s="1373"/>
      <c r="CWT123" s="1373"/>
      <c r="CWU123" s="1373"/>
      <c r="CWV123" s="1373"/>
      <c r="CWW123" s="1373"/>
      <c r="CWX123" s="1373"/>
      <c r="CWY123" s="1373"/>
      <c r="CWZ123" s="1373"/>
      <c r="CXA123" s="1373"/>
      <c r="CXB123" s="1373"/>
      <c r="CXC123" s="1373"/>
      <c r="CXD123" s="1373"/>
      <c r="CXE123" s="1373"/>
      <c r="CXF123" s="1373"/>
      <c r="CXG123" s="1373"/>
      <c r="CXH123" s="1373"/>
      <c r="CXI123" s="1373"/>
      <c r="CXJ123" s="1373"/>
      <c r="CXK123" s="1373"/>
      <c r="CXL123" s="1373"/>
      <c r="CXM123" s="1373"/>
      <c r="CXN123" s="1373"/>
      <c r="CXO123" s="1373"/>
      <c r="CXP123" s="1373"/>
      <c r="CXQ123" s="1373"/>
      <c r="CXR123" s="1373"/>
      <c r="CXS123" s="1373"/>
      <c r="CXT123" s="1373"/>
      <c r="CXU123" s="1373"/>
      <c r="CXV123" s="1373"/>
      <c r="CXW123" s="1373"/>
      <c r="CXX123" s="1373"/>
      <c r="CXY123" s="1373"/>
      <c r="CXZ123" s="1373"/>
      <c r="CYA123" s="1373"/>
      <c r="CYB123" s="1373"/>
      <c r="CYC123" s="1373"/>
      <c r="CYD123" s="1373"/>
      <c r="CYE123" s="1373"/>
      <c r="CYF123" s="1373"/>
      <c r="CYG123" s="1373"/>
      <c r="CYH123" s="1373"/>
      <c r="CYI123" s="1373"/>
      <c r="CYJ123" s="1373"/>
      <c r="CYK123" s="1373"/>
      <c r="CYL123" s="1373"/>
      <c r="CYM123" s="1373"/>
      <c r="CYN123" s="1373"/>
      <c r="CYO123" s="1373"/>
      <c r="CYP123" s="1373"/>
      <c r="CYQ123" s="1373"/>
      <c r="CYR123" s="1373"/>
      <c r="CYS123" s="1373"/>
      <c r="CYT123" s="1373"/>
      <c r="CYU123" s="1373"/>
      <c r="CYV123" s="1373"/>
      <c r="CYW123" s="1373"/>
      <c r="CYX123" s="1373"/>
      <c r="CYY123" s="1373"/>
      <c r="CYZ123" s="1373"/>
      <c r="CZA123" s="1373"/>
      <c r="CZB123" s="1373"/>
      <c r="CZC123" s="1373"/>
      <c r="CZD123" s="1373"/>
      <c r="CZE123" s="1373"/>
      <c r="CZF123" s="1373"/>
      <c r="CZG123" s="1373"/>
      <c r="CZH123" s="1373"/>
      <c r="CZI123" s="1373"/>
      <c r="CZJ123" s="1373"/>
      <c r="CZK123" s="1373"/>
      <c r="CZL123" s="1373"/>
      <c r="CZM123" s="1373"/>
      <c r="CZN123" s="1373"/>
      <c r="CZO123" s="1373"/>
      <c r="CZP123" s="1373"/>
      <c r="CZQ123" s="1373"/>
      <c r="CZR123" s="1373"/>
      <c r="CZS123" s="1373"/>
      <c r="CZT123" s="1373"/>
      <c r="CZU123" s="1373"/>
      <c r="CZV123" s="1373"/>
      <c r="CZW123" s="1373"/>
      <c r="CZX123" s="1373"/>
      <c r="CZY123" s="1373"/>
      <c r="CZZ123" s="1373"/>
      <c r="DAA123" s="1373"/>
      <c r="DAB123" s="1373"/>
      <c r="DAC123" s="1373"/>
      <c r="DAD123" s="1373"/>
      <c r="DAE123" s="1373"/>
      <c r="DAF123" s="1373"/>
      <c r="DAG123" s="1373"/>
      <c r="DAH123" s="1373"/>
      <c r="DAI123" s="1373"/>
      <c r="DAJ123" s="1373"/>
      <c r="DAK123" s="1373"/>
      <c r="DAL123" s="1373"/>
      <c r="DAM123" s="1373"/>
      <c r="DAN123" s="1373"/>
      <c r="DAO123" s="1373"/>
      <c r="DAP123" s="1373"/>
      <c r="DAQ123" s="1373"/>
      <c r="DAR123" s="1373"/>
      <c r="DAS123" s="1373"/>
      <c r="DAT123" s="1373"/>
      <c r="DAU123" s="1373"/>
      <c r="DAV123" s="1373"/>
      <c r="DAW123" s="1373"/>
      <c r="DAX123" s="1373"/>
      <c r="DAY123" s="1373"/>
      <c r="DAZ123" s="1373"/>
      <c r="DBA123" s="1373"/>
      <c r="DBB123" s="1373"/>
      <c r="DBC123" s="1373"/>
      <c r="DBD123" s="1373"/>
      <c r="DBE123" s="1373"/>
      <c r="DBF123" s="1373"/>
      <c r="DBG123" s="1373"/>
      <c r="DBH123" s="1373"/>
      <c r="DBI123" s="1373"/>
      <c r="DBJ123" s="1373"/>
      <c r="DBK123" s="1373"/>
      <c r="DBL123" s="1373"/>
      <c r="DBM123" s="1373"/>
      <c r="DBN123" s="1373"/>
      <c r="DBO123" s="1373"/>
      <c r="DBP123" s="1373"/>
      <c r="DBQ123" s="1373"/>
      <c r="DBR123" s="1373"/>
      <c r="DBS123" s="1373"/>
      <c r="DBT123" s="1373"/>
      <c r="DBU123" s="1373"/>
      <c r="DBV123" s="1373"/>
      <c r="DBW123" s="1373"/>
      <c r="DBX123" s="1373"/>
      <c r="DBY123" s="1373"/>
      <c r="DBZ123" s="1373"/>
      <c r="DCA123" s="1373"/>
      <c r="DCB123" s="1373"/>
      <c r="DCC123" s="1373"/>
      <c r="DCD123" s="1373"/>
      <c r="DCE123" s="1373"/>
      <c r="DCF123" s="1373"/>
      <c r="DCG123" s="1373"/>
      <c r="DCH123" s="1373"/>
      <c r="DCI123" s="1373"/>
      <c r="DCJ123" s="1373"/>
      <c r="DCK123" s="1373"/>
      <c r="DCL123" s="1373"/>
      <c r="DCM123" s="1373"/>
      <c r="DCN123" s="1373"/>
      <c r="DCO123" s="1373"/>
      <c r="DCP123" s="1373"/>
      <c r="DCQ123" s="1373"/>
      <c r="DCR123" s="1373"/>
      <c r="DCS123" s="1373"/>
      <c r="DCT123" s="1373"/>
      <c r="DCU123" s="1373"/>
      <c r="DCV123" s="1373"/>
      <c r="DCW123" s="1373"/>
      <c r="DCX123" s="1373"/>
      <c r="DCY123" s="1373"/>
      <c r="DCZ123" s="1373"/>
      <c r="DDA123" s="1373"/>
      <c r="DDB123" s="1373"/>
      <c r="DDC123" s="1373"/>
      <c r="DDD123" s="1373"/>
      <c r="DDE123" s="1373"/>
      <c r="DDF123" s="1373"/>
      <c r="DDG123" s="1373"/>
      <c r="DDH123" s="1373"/>
      <c r="DDI123" s="1373"/>
      <c r="DDJ123" s="1373"/>
      <c r="DDK123" s="1373"/>
      <c r="DDL123" s="1373"/>
      <c r="DDM123" s="1373"/>
      <c r="DDN123" s="1373"/>
      <c r="DDO123" s="1373"/>
      <c r="DDP123" s="1373"/>
      <c r="DDQ123" s="1373"/>
      <c r="DDR123" s="1373"/>
      <c r="DDS123" s="1373"/>
      <c r="DDT123" s="1373"/>
      <c r="DDU123" s="1373"/>
      <c r="DDV123" s="1373"/>
      <c r="DDW123" s="1373"/>
      <c r="DDX123" s="1373"/>
      <c r="DDY123" s="1373"/>
      <c r="DDZ123" s="1373"/>
      <c r="DEA123" s="1373"/>
      <c r="DEB123" s="1373"/>
      <c r="DEC123" s="1373"/>
      <c r="DED123" s="1373"/>
      <c r="DEE123" s="1373"/>
      <c r="DEF123" s="1373"/>
      <c r="DEG123" s="1373"/>
      <c r="DEH123" s="1373"/>
      <c r="DEI123" s="1373"/>
      <c r="DEJ123" s="1373"/>
      <c r="DEK123" s="1373"/>
      <c r="DEL123" s="1373"/>
      <c r="DEM123" s="1373"/>
      <c r="DEN123" s="1373"/>
      <c r="DEO123" s="1373"/>
      <c r="DEP123" s="1373"/>
      <c r="DEQ123" s="1373"/>
      <c r="DER123" s="1373"/>
      <c r="DES123" s="1373"/>
      <c r="DET123" s="1373"/>
      <c r="DEU123" s="1373"/>
      <c r="DEV123" s="1373"/>
      <c r="DEW123" s="1373"/>
      <c r="DEX123" s="1373"/>
      <c r="DEY123" s="1373"/>
      <c r="DEZ123" s="1373"/>
      <c r="DFA123" s="1373"/>
      <c r="DFB123" s="1373"/>
      <c r="DFC123" s="1373"/>
      <c r="DFD123" s="1373"/>
      <c r="DFE123" s="1373"/>
      <c r="DFF123" s="1373"/>
      <c r="DFG123" s="1373"/>
      <c r="DFH123" s="1373"/>
      <c r="DFI123" s="1373"/>
      <c r="DFJ123" s="1373"/>
      <c r="DFK123" s="1373"/>
      <c r="DFL123" s="1373"/>
      <c r="DFM123" s="1373"/>
      <c r="DFN123" s="1373"/>
      <c r="DFO123" s="1373"/>
      <c r="DFP123" s="1373"/>
      <c r="DFQ123" s="1373"/>
      <c r="DFR123" s="1373"/>
      <c r="DFS123" s="1373"/>
      <c r="DFT123" s="1373"/>
      <c r="DFU123" s="1373"/>
      <c r="DFV123" s="1373"/>
      <c r="DFW123" s="1373"/>
      <c r="DFX123" s="1373"/>
      <c r="DFY123" s="1373"/>
      <c r="DFZ123" s="1373"/>
      <c r="DGA123" s="1373"/>
      <c r="DGB123" s="1373"/>
      <c r="DGC123" s="1373"/>
      <c r="DGD123" s="1373"/>
      <c r="DGE123" s="1373"/>
      <c r="DGF123" s="1373"/>
      <c r="DGG123" s="1373"/>
      <c r="DGH123" s="1373"/>
      <c r="DGI123" s="1373"/>
      <c r="DGJ123" s="1373"/>
      <c r="DGK123" s="1373"/>
      <c r="DGL123" s="1373"/>
      <c r="DGM123" s="1373"/>
      <c r="DGN123" s="1373"/>
      <c r="DGO123" s="1373"/>
      <c r="DGP123" s="1373"/>
      <c r="DGQ123" s="1373"/>
      <c r="DGR123" s="1373"/>
      <c r="DGS123" s="1373"/>
      <c r="DGT123" s="1373"/>
      <c r="DGU123" s="1373"/>
      <c r="DGV123" s="1373"/>
      <c r="DGW123" s="1373"/>
      <c r="DGX123" s="1373"/>
      <c r="DGY123" s="1373"/>
      <c r="DGZ123" s="1373"/>
      <c r="DHA123" s="1373"/>
      <c r="DHB123" s="1373"/>
      <c r="DHC123" s="1373"/>
      <c r="DHD123" s="1373"/>
      <c r="DHE123" s="1373"/>
      <c r="DHF123" s="1373"/>
      <c r="DHG123" s="1373"/>
      <c r="DHH123" s="1373"/>
      <c r="DHI123" s="1373"/>
      <c r="DHJ123" s="1373"/>
      <c r="DHK123" s="1373"/>
      <c r="DHL123" s="1373"/>
      <c r="DHM123" s="1373"/>
      <c r="DHN123" s="1373"/>
      <c r="DHO123" s="1373"/>
      <c r="DHP123" s="1373"/>
      <c r="DHQ123" s="1373"/>
      <c r="DHR123" s="1373"/>
      <c r="DHS123" s="1373"/>
      <c r="DHT123" s="1373"/>
      <c r="DHU123" s="1373"/>
      <c r="DHV123" s="1373"/>
      <c r="DHW123" s="1373"/>
      <c r="DHX123" s="1373"/>
      <c r="DHY123" s="1373"/>
      <c r="DHZ123" s="1373"/>
      <c r="DIA123" s="1373"/>
      <c r="DIB123" s="1373"/>
      <c r="DIC123" s="1373"/>
      <c r="DID123" s="1373"/>
      <c r="DIE123" s="1373"/>
      <c r="DIF123" s="1373"/>
      <c r="DIG123" s="1373"/>
      <c r="DIH123" s="1373"/>
      <c r="DII123" s="1373"/>
      <c r="DIJ123" s="1373"/>
      <c r="DIK123" s="1373"/>
      <c r="DIL123" s="1373"/>
      <c r="DIM123" s="1373"/>
      <c r="DIN123" s="1373"/>
      <c r="DIO123" s="1373"/>
      <c r="DIP123" s="1373"/>
      <c r="DIQ123" s="1373"/>
      <c r="DIR123" s="1373"/>
      <c r="DIS123" s="1373"/>
      <c r="DIT123" s="1373"/>
      <c r="DIU123" s="1373"/>
      <c r="DIV123" s="1373"/>
      <c r="DIW123" s="1373"/>
      <c r="DIX123" s="1373"/>
      <c r="DIY123" s="1373"/>
      <c r="DIZ123" s="1373"/>
      <c r="DJA123" s="1373"/>
      <c r="DJB123" s="1373"/>
      <c r="DJC123" s="1373"/>
      <c r="DJD123" s="1373"/>
      <c r="DJE123" s="1373"/>
      <c r="DJF123" s="1373"/>
      <c r="DJG123" s="1373"/>
      <c r="DJH123" s="1373"/>
      <c r="DJI123" s="1373"/>
      <c r="DJJ123" s="1373"/>
      <c r="DJK123" s="1373"/>
      <c r="DJL123" s="1373"/>
      <c r="DJM123" s="1373"/>
      <c r="DJN123" s="1373"/>
      <c r="DJO123" s="1373"/>
      <c r="DJP123" s="1373"/>
      <c r="DJQ123" s="1373"/>
      <c r="DJR123" s="1373"/>
      <c r="DJS123" s="1373"/>
      <c r="DJT123" s="1373"/>
      <c r="DJU123" s="1373"/>
      <c r="DJV123" s="1373"/>
      <c r="DJW123" s="1373"/>
      <c r="DJX123" s="1373"/>
      <c r="DJY123" s="1373"/>
      <c r="DJZ123" s="1373"/>
      <c r="DKA123" s="1373"/>
      <c r="DKB123" s="1373"/>
      <c r="DKC123" s="1373"/>
      <c r="DKD123" s="1373"/>
      <c r="DKE123" s="1373"/>
      <c r="DKF123" s="1373"/>
      <c r="DKG123" s="1373"/>
      <c r="DKH123" s="1373"/>
      <c r="DKI123" s="1373"/>
      <c r="DKJ123" s="1373"/>
      <c r="DKK123" s="1373"/>
      <c r="DKL123" s="1373"/>
      <c r="DKM123" s="1373"/>
      <c r="DKN123" s="1373"/>
      <c r="DKO123" s="1373"/>
      <c r="DKP123" s="1373"/>
      <c r="DKQ123" s="1373"/>
      <c r="DKR123" s="1373"/>
      <c r="DKS123" s="1373"/>
      <c r="DKT123" s="1373"/>
      <c r="DKU123" s="1373"/>
      <c r="DKV123" s="1373"/>
      <c r="DKW123" s="1373"/>
      <c r="DKX123" s="1373"/>
      <c r="DKY123" s="1373"/>
      <c r="DKZ123" s="1373"/>
      <c r="DLA123" s="1373"/>
      <c r="DLB123" s="1373"/>
      <c r="DLC123" s="1373"/>
      <c r="DLD123" s="1373"/>
      <c r="DLE123" s="1373"/>
      <c r="DLF123" s="1373"/>
      <c r="DLG123" s="1373"/>
      <c r="DLH123" s="1373"/>
      <c r="DLI123" s="1373"/>
      <c r="DLJ123" s="1373"/>
      <c r="DLK123" s="1373"/>
      <c r="DLL123" s="1373"/>
      <c r="DLM123" s="1373"/>
      <c r="DLN123" s="1373"/>
      <c r="DLO123" s="1373"/>
      <c r="DLP123" s="1373"/>
      <c r="DLQ123" s="1373"/>
      <c r="DLR123" s="1373"/>
      <c r="DLS123" s="1373"/>
      <c r="DLT123" s="1373"/>
      <c r="DLU123" s="1373"/>
      <c r="DLV123" s="1373"/>
      <c r="DLW123" s="1373"/>
      <c r="DLX123" s="1373"/>
      <c r="DLY123" s="1373"/>
      <c r="DLZ123" s="1373"/>
      <c r="DMA123" s="1373"/>
      <c r="DMB123" s="1373"/>
      <c r="DMC123" s="1373"/>
      <c r="DMD123" s="1373"/>
      <c r="DME123" s="1373"/>
      <c r="DMF123" s="1373"/>
      <c r="DMG123" s="1373"/>
      <c r="DMH123" s="1373"/>
      <c r="DMI123" s="1373"/>
      <c r="DMJ123" s="1373"/>
      <c r="DMK123" s="1373"/>
      <c r="DML123" s="1373"/>
      <c r="DMM123" s="1373"/>
      <c r="DMN123" s="1373"/>
      <c r="DMO123" s="1373"/>
      <c r="DMP123" s="1373"/>
      <c r="DMQ123" s="1373"/>
      <c r="DMR123" s="1373"/>
      <c r="DMS123" s="1373"/>
      <c r="DMT123" s="1373"/>
      <c r="DMU123" s="1373"/>
      <c r="DMV123" s="1373"/>
      <c r="DMW123" s="1373"/>
      <c r="DMX123" s="1373"/>
      <c r="DMY123" s="1373"/>
      <c r="DMZ123" s="1373"/>
      <c r="DNA123" s="1373"/>
      <c r="DNB123" s="1373"/>
      <c r="DNC123" s="1373"/>
      <c r="DND123" s="1373"/>
      <c r="DNE123" s="1373"/>
      <c r="DNF123" s="1373"/>
      <c r="DNG123" s="1373"/>
      <c r="DNH123" s="1373"/>
      <c r="DNI123" s="1373"/>
      <c r="DNJ123" s="1373"/>
      <c r="DNK123" s="1373"/>
      <c r="DNL123" s="1373"/>
      <c r="DNM123" s="1373"/>
      <c r="DNN123" s="1373"/>
      <c r="DNO123" s="1373"/>
      <c r="DNP123" s="1373"/>
      <c r="DNQ123" s="1373"/>
      <c r="DNR123" s="1373"/>
      <c r="DNS123" s="1373"/>
      <c r="DNT123" s="1373"/>
      <c r="DNU123" s="1373"/>
      <c r="DNV123" s="1373"/>
      <c r="DNW123" s="1373"/>
      <c r="DNX123" s="1373"/>
      <c r="DNY123" s="1373"/>
      <c r="DNZ123" s="1373"/>
      <c r="DOA123" s="1373"/>
      <c r="DOB123" s="1373"/>
      <c r="DOC123" s="1373"/>
      <c r="DOD123" s="1373"/>
      <c r="DOE123" s="1373"/>
      <c r="DOF123" s="1373"/>
      <c r="DOG123" s="1373"/>
      <c r="DOH123" s="1373"/>
      <c r="DOI123" s="1373"/>
      <c r="DOJ123" s="1373"/>
      <c r="DOK123" s="1373"/>
      <c r="DOL123" s="1373"/>
      <c r="DOM123" s="1373"/>
      <c r="DON123" s="1373"/>
      <c r="DOO123" s="1373"/>
      <c r="DOP123" s="1373"/>
      <c r="DOQ123" s="1373"/>
      <c r="DOR123" s="1373"/>
      <c r="DOS123" s="1373"/>
      <c r="DOT123" s="1373"/>
      <c r="DOU123" s="1373"/>
      <c r="DOV123" s="1373"/>
      <c r="DOW123" s="1373"/>
      <c r="DOX123" s="1373"/>
      <c r="DOY123" s="1373"/>
      <c r="DOZ123" s="1373"/>
      <c r="DPA123" s="1373"/>
      <c r="DPB123" s="1373"/>
      <c r="DPC123" s="1373"/>
      <c r="DPD123" s="1373"/>
      <c r="DPE123" s="1373"/>
      <c r="DPF123" s="1373"/>
      <c r="DPG123" s="1373"/>
      <c r="DPH123" s="1373"/>
      <c r="DPI123" s="1373"/>
      <c r="DPJ123" s="1373"/>
      <c r="DPK123" s="1373"/>
      <c r="DPL123" s="1373"/>
      <c r="DPM123" s="1373"/>
      <c r="DPN123" s="1373"/>
      <c r="DPO123" s="1373"/>
      <c r="DPP123" s="1373"/>
      <c r="DPQ123" s="1373"/>
      <c r="DPR123" s="1373"/>
      <c r="DPS123" s="1373"/>
      <c r="DPT123" s="1373"/>
      <c r="DPU123" s="1373"/>
      <c r="DPV123" s="1373"/>
      <c r="DPW123" s="1373"/>
      <c r="DPX123" s="1373"/>
      <c r="DPY123" s="1373"/>
      <c r="DPZ123" s="1373"/>
      <c r="DQA123" s="1373"/>
      <c r="DQB123" s="1373"/>
      <c r="DQC123" s="1373"/>
      <c r="DQD123" s="1373"/>
      <c r="DQE123" s="1373"/>
      <c r="DQF123" s="1373"/>
      <c r="DQG123" s="1373"/>
      <c r="DQH123" s="1373"/>
      <c r="DQI123" s="1373"/>
      <c r="DQJ123" s="1373"/>
      <c r="DQK123" s="1373"/>
      <c r="DQL123" s="1373"/>
      <c r="DQM123" s="1373"/>
      <c r="DQN123" s="1373"/>
      <c r="DQO123" s="1373"/>
      <c r="DQP123" s="1373"/>
      <c r="DQQ123" s="1373"/>
      <c r="DQR123" s="1373"/>
      <c r="DQS123" s="1373"/>
      <c r="DQT123" s="1373"/>
      <c r="DQU123" s="1373"/>
      <c r="DQV123" s="1373"/>
      <c r="DQW123" s="1373"/>
      <c r="DQX123" s="1373"/>
      <c r="DQY123" s="1373"/>
      <c r="DQZ123" s="1373"/>
      <c r="DRA123" s="1373"/>
      <c r="DRB123" s="1373"/>
      <c r="DRC123" s="1373"/>
      <c r="DRD123" s="1373"/>
      <c r="DRE123" s="1373"/>
      <c r="DRF123" s="1373"/>
      <c r="DRG123" s="1373"/>
      <c r="DRH123" s="1373"/>
      <c r="DRI123" s="1373"/>
      <c r="DRJ123" s="1373"/>
      <c r="DRK123" s="1373"/>
      <c r="DRL123" s="1373"/>
      <c r="DRM123" s="1373"/>
      <c r="DRN123" s="1373"/>
      <c r="DRO123" s="1373"/>
      <c r="DRP123" s="1373"/>
      <c r="DRQ123" s="1373"/>
      <c r="DRR123" s="1373"/>
      <c r="DRS123" s="1373"/>
      <c r="DRT123" s="1373"/>
      <c r="DRU123" s="1373"/>
      <c r="DRV123" s="1373"/>
      <c r="DRW123" s="1373"/>
      <c r="DRX123" s="1373"/>
      <c r="DRY123" s="1373"/>
      <c r="DRZ123" s="1373"/>
      <c r="DSA123" s="1373"/>
      <c r="DSB123" s="1373"/>
      <c r="DSC123" s="1373"/>
      <c r="DSD123" s="1373"/>
      <c r="DSE123" s="1373"/>
      <c r="DSF123" s="1373"/>
      <c r="DSG123" s="1373"/>
      <c r="DSH123" s="1373"/>
      <c r="DSI123" s="1373"/>
      <c r="DSJ123" s="1373"/>
      <c r="DSK123" s="1373"/>
      <c r="DSL123" s="1373"/>
      <c r="DSM123" s="1373"/>
      <c r="DSN123" s="1373"/>
      <c r="DSO123" s="1373"/>
      <c r="DSP123" s="1373"/>
      <c r="DSQ123" s="1373"/>
      <c r="DSR123" s="1373"/>
      <c r="DSS123" s="1373"/>
      <c r="DST123" s="1373"/>
      <c r="DSU123" s="1373"/>
      <c r="DSV123" s="1373"/>
      <c r="DSW123" s="1373"/>
      <c r="DSX123" s="1373"/>
      <c r="DSY123" s="1373"/>
      <c r="DSZ123" s="1373"/>
      <c r="DTA123" s="1373"/>
      <c r="DTB123" s="1373"/>
      <c r="DTC123" s="1373"/>
      <c r="DTD123" s="1373"/>
      <c r="DTE123" s="1373"/>
      <c r="DTF123" s="1373"/>
      <c r="DTG123" s="1373"/>
      <c r="DTH123" s="1373"/>
      <c r="DTI123" s="1373"/>
      <c r="DTJ123" s="1373"/>
      <c r="DTK123" s="1373"/>
      <c r="DTL123" s="1373"/>
      <c r="DTM123" s="1373"/>
      <c r="DTN123" s="1373"/>
      <c r="DTO123" s="1373"/>
      <c r="DTP123" s="1373"/>
      <c r="DTQ123" s="1373"/>
      <c r="DTR123" s="1373"/>
      <c r="DTS123" s="1373"/>
      <c r="DTT123" s="1373"/>
      <c r="DTU123" s="1373"/>
      <c r="DTV123" s="1373"/>
      <c r="DTW123" s="1373"/>
      <c r="DTX123" s="1373"/>
      <c r="DTY123" s="1373"/>
      <c r="DTZ123" s="1373"/>
      <c r="DUA123" s="1373"/>
      <c r="DUB123" s="1373"/>
      <c r="DUC123" s="1373"/>
      <c r="DUD123" s="1373"/>
      <c r="DUE123" s="1373"/>
      <c r="DUF123" s="1373"/>
      <c r="DUG123" s="1373"/>
      <c r="DUH123" s="1373"/>
      <c r="DUI123" s="1373"/>
      <c r="DUJ123" s="1373"/>
      <c r="DUK123" s="1373"/>
      <c r="DUL123" s="1373"/>
      <c r="DUM123" s="1373"/>
      <c r="DUN123" s="1373"/>
      <c r="DUO123" s="1373"/>
      <c r="DUP123" s="1373"/>
      <c r="DUQ123" s="1373"/>
      <c r="DUR123" s="1373"/>
      <c r="DUS123" s="1373"/>
      <c r="DUT123" s="1373"/>
      <c r="DUU123" s="1373"/>
      <c r="DUV123" s="1373"/>
      <c r="DUW123" s="1373"/>
      <c r="DUX123" s="1373"/>
      <c r="DUY123" s="1373"/>
      <c r="DUZ123" s="1373"/>
      <c r="DVA123" s="1373"/>
      <c r="DVB123" s="1373"/>
      <c r="DVC123" s="1373"/>
      <c r="DVD123" s="1373"/>
      <c r="DVE123" s="1373"/>
      <c r="DVF123" s="1373"/>
      <c r="DVG123" s="1373"/>
      <c r="DVH123" s="1373"/>
      <c r="DVI123" s="1373"/>
      <c r="DVJ123" s="1373"/>
      <c r="DVK123" s="1373"/>
      <c r="DVL123" s="1373"/>
      <c r="DVM123" s="1373"/>
      <c r="DVN123" s="1373"/>
      <c r="DVO123" s="1373"/>
      <c r="DVP123" s="1373"/>
      <c r="DVQ123" s="1373"/>
      <c r="DVR123" s="1373"/>
      <c r="DVS123" s="1373"/>
      <c r="DVT123" s="1373"/>
      <c r="DVU123" s="1373"/>
      <c r="DVV123" s="1373"/>
      <c r="DVW123" s="1373"/>
      <c r="DVX123" s="1373"/>
      <c r="DVY123" s="1373"/>
      <c r="DVZ123" s="1373"/>
      <c r="DWA123" s="1373"/>
      <c r="DWB123" s="1373"/>
      <c r="DWC123" s="1373"/>
      <c r="DWD123" s="1373"/>
      <c r="DWE123" s="1373"/>
      <c r="DWF123" s="1373"/>
      <c r="DWG123" s="1373"/>
      <c r="DWH123" s="1373"/>
      <c r="DWI123" s="1373"/>
      <c r="DWJ123" s="1373"/>
      <c r="DWK123" s="1373"/>
      <c r="DWL123" s="1373"/>
      <c r="DWM123" s="1373"/>
      <c r="DWN123" s="1373"/>
      <c r="DWO123" s="1373"/>
      <c r="DWP123" s="1373"/>
      <c r="DWQ123" s="1373"/>
      <c r="DWR123" s="1373"/>
      <c r="DWS123" s="1373"/>
      <c r="DWT123" s="1373"/>
      <c r="DWU123" s="1373"/>
      <c r="DWV123" s="1373"/>
      <c r="DWW123" s="1373"/>
      <c r="DWX123" s="1373"/>
      <c r="DWY123" s="1373"/>
      <c r="DWZ123" s="1373"/>
      <c r="DXA123" s="1373"/>
      <c r="DXB123" s="1373"/>
      <c r="DXC123" s="1373"/>
      <c r="DXD123" s="1373"/>
      <c r="DXE123" s="1373"/>
      <c r="DXF123" s="1373"/>
      <c r="DXG123" s="1373"/>
      <c r="DXH123" s="1373"/>
      <c r="DXI123" s="1373"/>
      <c r="DXJ123" s="1373"/>
      <c r="DXK123" s="1373"/>
      <c r="DXL123" s="1373"/>
      <c r="DXM123" s="1373"/>
      <c r="DXN123" s="1373"/>
      <c r="DXO123" s="1373"/>
      <c r="DXP123" s="1373"/>
      <c r="DXQ123" s="1373"/>
      <c r="DXR123" s="1373"/>
      <c r="DXS123" s="1373"/>
      <c r="DXT123" s="1373"/>
      <c r="DXU123" s="1373"/>
      <c r="DXV123" s="1373"/>
      <c r="DXW123" s="1373"/>
      <c r="DXX123" s="1373"/>
      <c r="DXY123" s="1373"/>
      <c r="DXZ123" s="1373"/>
      <c r="DYA123" s="1373"/>
      <c r="DYB123" s="1373"/>
      <c r="DYC123" s="1373"/>
      <c r="DYD123" s="1373"/>
      <c r="DYE123" s="1373"/>
      <c r="DYF123" s="1373"/>
      <c r="DYG123" s="1373"/>
      <c r="DYH123" s="1373"/>
      <c r="DYI123" s="1373"/>
      <c r="DYJ123" s="1373"/>
      <c r="DYK123" s="1373"/>
      <c r="DYL123" s="1373"/>
      <c r="DYM123" s="1373"/>
      <c r="DYN123" s="1373"/>
      <c r="DYO123" s="1373"/>
      <c r="DYP123" s="1373"/>
      <c r="DYQ123" s="1373"/>
      <c r="DYR123" s="1373"/>
      <c r="DYS123" s="1373"/>
      <c r="DYT123" s="1373"/>
      <c r="DYU123" s="1373"/>
      <c r="DYV123" s="1373"/>
      <c r="DYW123" s="1373"/>
      <c r="DYX123" s="1373"/>
      <c r="DYY123" s="1373"/>
      <c r="DYZ123" s="1373"/>
      <c r="DZA123" s="1373"/>
      <c r="DZB123" s="1373"/>
      <c r="DZC123" s="1373"/>
      <c r="DZD123" s="1373"/>
      <c r="DZE123" s="1373"/>
      <c r="DZF123" s="1373"/>
      <c r="DZG123" s="1373"/>
      <c r="DZH123" s="1373"/>
      <c r="DZI123" s="1373"/>
      <c r="DZJ123" s="1373"/>
      <c r="DZK123" s="1373"/>
      <c r="DZL123" s="1373"/>
      <c r="DZM123" s="1373"/>
      <c r="DZN123" s="1373"/>
      <c r="DZO123" s="1373"/>
      <c r="DZP123" s="1373"/>
      <c r="DZQ123" s="1373"/>
      <c r="DZR123" s="1373"/>
      <c r="DZS123" s="1373"/>
      <c r="DZT123" s="1373"/>
      <c r="DZU123" s="1373"/>
      <c r="DZV123" s="1373"/>
      <c r="DZW123" s="1373"/>
      <c r="DZX123" s="1373"/>
      <c r="DZY123" s="1373"/>
      <c r="DZZ123" s="1373"/>
      <c r="EAA123" s="1373"/>
      <c r="EAB123" s="1373"/>
      <c r="EAC123" s="1373"/>
      <c r="EAD123" s="1373"/>
      <c r="EAE123" s="1373"/>
      <c r="EAF123" s="1373"/>
      <c r="EAG123" s="1373"/>
      <c r="EAH123" s="1373"/>
      <c r="EAI123" s="1373"/>
      <c r="EAJ123" s="1373"/>
      <c r="EAK123" s="1373"/>
      <c r="EAL123" s="1373"/>
      <c r="EAM123" s="1373"/>
      <c r="EAN123" s="1373"/>
      <c r="EAO123" s="1373"/>
      <c r="EAP123" s="1373"/>
      <c r="EAQ123" s="1373"/>
      <c r="EAR123" s="1373"/>
      <c r="EAS123" s="1373"/>
      <c r="EAT123" s="1373"/>
      <c r="EAU123" s="1373"/>
      <c r="EAV123" s="1373"/>
      <c r="EAW123" s="1373"/>
      <c r="EAX123" s="1373"/>
      <c r="EAY123" s="1373"/>
      <c r="EAZ123" s="1373"/>
      <c r="EBA123" s="1373"/>
      <c r="EBB123" s="1373"/>
      <c r="EBC123" s="1373"/>
      <c r="EBD123" s="1373"/>
      <c r="EBE123" s="1373"/>
      <c r="EBF123" s="1373"/>
      <c r="EBG123" s="1373"/>
      <c r="EBH123" s="1373"/>
      <c r="EBI123" s="1373"/>
      <c r="EBJ123" s="1373"/>
      <c r="EBK123" s="1373"/>
      <c r="EBL123" s="1373"/>
      <c r="EBM123" s="1373"/>
      <c r="EBN123" s="1373"/>
      <c r="EBO123" s="1373"/>
      <c r="EBP123" s="1373"/>
      <c r="EBQ123" s="1373"/>
      <c r="EBR123" s="1373"/>
      <c r="EBS123" s="1373"/>
      <c r="EBT123" s="1373"/>
      <c r="EBU123" s="1373"/>
      <c r="EBV123" s="1373"/>
      <c r="EBW123" s="1373"/>
      <c r="EBX123" s="1373"/>
      <c r="EBY123" s="1373"/>
      <c r="EBZ123" s="1373"/>
      <c r="ECA123" s="1373"/>
      <c r="ECB123" s="1373"/>
      <c r="ECC123" s="1373"/>
      <c r="ECD123" s="1373"/>
      <c r="ECE123" s="1373"/>
      <c r="ECF123" s="1373"/>
      <c r="ECG123" s="1373"/>
      <c r="ECH123" s="1373"/>
      <c r="ECI123" s="1373"/>
      <c r="ECJ123" s="1373"/>
      <c r="ECK123" s="1373"/>
      <c r="ECL123" s="1373"/>
      <c r="ECM123" s="1373"/>
      <c r="ECN123" s="1373"/>
      <c r="ECO123" s="1373"/>
      <c r="ECP123" s="1373"/>
      <c r="ECQ123" s="1373"/>
      <c r="ECR123" s="1373"/>
      <c r="ECS123" s="1373"/>
      <c r="ECT123" s="1373"/>
      <c r="ECU123" s="1373"/>
      <c r="ECV123" s="1373"/>
      <c r="ECW123" s="1373"/>
      <c r="ECX123" s="1373"/>
      <c r="ECY123" s="1373"/>
      <c r="ECZ123" s="1373"/>
      <c r="EDA123" s="1373"/>
      <c r="EDB123" s="1373"/>
      <c r="EDC123" s="1373"/>
      <c r="EDD123" s="1373"/>
      <c r="EDE123" s="1373"/>
      <c r="EDF123" s="1373"/>
      <c r="EDG123" s="1373"/>
      <c r="EDH123" s="1373"/>
      <c r="EDI123" s="1373"/>
      <c r="EDJ123" s="1373"/>
      <c r="EDK123" s="1373"/>
      <c r="EDL123" s="1373"/>
      <c r="EDM123" s="1373"/>
      <c r="EDN123" s="1373"/>
      <c r="EDO123" s="1373"/>
      <c r="EDP123" s="1373"/>
      <c r="EDQ123" s="1373"/>
      <c r="EDR123" s="1373"/>
      <c r="EDS123" s="1373"/>
      <c r="EDT123" s="1373"/>
      <c r="EDU123" s="1373"/>
      <c r="EDV123" s="1373"/>
      <c r="EDW123" s="1373"/>
      <c r="EDX123" s="1373"/>
      <c r="EDY123" s="1373"/>
      <c r="EDZ123" s="1373"/>
      <c r="EEA123" s="1373"/>
      <c r="EEB123" s="1373"/>
      <c r="EEC123" s="1373"/>
      <c r="EED123" s="1373"/>
      <c r="EEE123" s="1373"/>
      <c r="EEF123" s="1373"/>
      <c r="EEG123" s="1373"/>
      <c r="EEH123" s="1373"/>
      <c r="EEI123" s="1373"/>
      <c r="EEJ123" s="1373"/>
      <c r="EEK123" s="1373"/>
      <c r="EEL123" s="1373"/>
      <c r="EEM123" s="1373"/>
      <c r="EEN123" s="1373"/>
      <c r="EEO123" s="1373"/>
      <c r="EEP123" s="1373"/>
      <c r="EEQ123" s="1373"/>
      <c r="EER123" s="1373"/>
      <c r="EES123" s="1373"/>
      <c r="EET123" s="1373"/>
      <c r="EEU123" s="1373"/>
      <c r="EEV123" s="1373"/>
      <c r="EEW123" s="1373"/>
      <c r="EEX123" s="1373"/>
      <c r="EEY123" s="1373"/>
      <c r="EEZ123" s="1373"/>
      <c r="EFA123" s="1373"/>
      <c r="EFB123" s="1373"/>
      <c r="EFC123" s="1373"/>
      <c r="EFD123" s="1373"/>
      <c r="EFE123" s="1373"/>
      <c r="EFF123" s="1373"/>
      <c r="EFG123" s="1373"/>
      <c r="EFH123" s="1373"/>
      <c r="EFI123" s="1373"/>
      <c r="EFJ123" s="1373"/>
      <c r="EFK123" s="1373"/>
      <c r="EFL123" s="1373"/>
      <c r="EFM123" s="1373"/>
      <c r="EFN123" s="1373"/>
      <c r="EFO123" s="1373"/>
      <c r="EFP123" s="1373"/>
      <c r="EFQ123" s="1373"/>
      <c r="EFR123" s="1373"/>
      <c r="EFS123" s="1373"/>
      <c r="EFT123" s="1373"/>
      <c r="EFU123" s="1373"/>
      <c r="EFV123" s="1373"/>
      <c r="EFW123" s="1373"/>
      <c r="EFX123" s="1373"/>
      <c r="EFY123" s="1373"/>
      <c r="EFZ123" s="1373"/>
      <c r="EGA123" s="1373"/>
      <c r="EGB123" s="1373"/>
      <c r="EGC123" s="1373"/>
      <c r="EGD123" s="1373"/>
      <c r="EGE123" s="1373"/>
      <c r="EGF123" s="1373"/>
      <c r="EGG123" s="1373"/>
      <c r="EGH123" s="1373"/>
      <c r="EGI123" s="1373"/>
      <c r="EGJ123" s="1373"/>
      <c r="EGK123" s="1373"/>
      <c r="EGL123" s="1373"/>
      <c r="EGM123" s="1373"/>
      <c r="EGN123" s="1373"/>
      <c r="EGO123" s="1373"/>
      <c r="EGP123" s="1373"/>
      <c r="EGQ123" s="1373"/>
      <c r="EGR123" s="1373"/>
      <c r="EGS123" s="1373"/>
      <c r="EGT123" s="1373"/>
      <c r="EGU123" s="1373"/>
      <c r="EGV123" s="1373"/>
      <c r="EGW123" s="1373"/>
      <c r="EGX123" s="1373"/>
      <c r="EGY123" s="1373"/>
      <c r="EGZ123" s="1373"/>
      <c r="EHA123" s="1373"/>
      <c r="EHB123" s="1373"/>
      <c r="EHC123" s="1373"/>
      <c r="EHD123" s="1373"/>
      <c r="EHE123" s="1373"/>
      <c r="EHF123" s="1373"/>
      <c r="EHG123" s="1373"/>
      <c r="EHH123" s="1373"/>
      <c r="EHI123" s="1373"/>
      <c r="EHJ123" s="1373"/>
      <c r="EHK123" s="1373"/>
      <c r="EHL123" s="1373"/>
      <c r="EHM123" s="1373"/>
      <c r="EHN123" s="1373"/>
      <c r="EHO123" s="1373"/>
      <c r="EHP123" s="1373"/>
      <c r="EHQ123" s="1373"/>
      <c r="EHR123" s="1373"/>
      <c r="EHS123" s="1373"/>
      <c r="EHT123" s="1373"/>
      <c r="EHU123" s="1373"/>
      <c r="EHV123" s="1373"/>
      <c r="EHW123" s="1373"/>
      <c r="EHX123" s="1373"/>
      <c r="EHY123" s="1373"/>
      <c r="EHZ123" s="1373"/>
      <c r="EIA123" s="1373"/>
      <c r="EIB123" s="1373"/>
      <c r="EIC123" s="1373"/>
      <c r="EID123" s="1373"/>
      <c r="EIE123" s="1373"/>
      <c r="EIF123" s="1373"/>
      <c r="EIG123" s="1373"/>
      <c r="EIH123" s="1373"/>
      <c r="EII123" s="1373"/>
      <c r="EIJ123" s="1373"/>
      <c r="EIK123" s="1373"/>
      <c r="EIL123" s="1373"/>
      <c r="EIM123" s="1373"/>
      <c r="EIN123" s="1373"/>
      <c r="EIO123" s="1373"/>
      <c r="EIP123" s="1373"/>
      <c r="EIQ123" s="1373"/>
      <c r="EIR123" s="1373"/>
      <c r="EIS123" s="1373"/>
      <c r="EIT123" s="1373"/>
      <c r="EIU123" s="1373"/>
      <c r="EIV123" s="1373"/>
      <c r="EIW123" s="1373"/>
      <c r="EIX123" s="1373"/>
      <c r="EIY123" s="1373"/>
      <c r="EIZ123" s="1373"/>
      <c r="EJA123" s="1373"/>
      <c r="EJB123" s="1373"/>
      <c r="EJC123" s="1373"/>
      <c r="EJD123" s="1373"/>
      <c r="EJE123" s="1373"/>
      <c r="EJF123" s="1373"/>
      <c r="EJG123" s="1373"/>
      <c r="EJH123" s="1373"/>
      <c r="EJI123" s="1373"/>
      <c r="EJJ123" s="1373"/>
      <c r="EJK123" s="1373"/>
      <c r="EJL123" s="1373"/>
      <c r="EJM123" s="1373"/>
      <c r="EJN123" s="1373"/>
      <c r="EJO123" s="1373"/>
      <c r="EJP123" s="1373"/>
      <c r="EJQ123" s="1373"/>
      <c r="EJR123" s="1373"/>
      <c r="EJS123" s="1373"/>
      <c r="EJT123" s="1373"/>
      <c r="EJU123" s="1373"/>
      <c r="EJV123" s="1373"/>
      <c r="EJW123" s="1373"/>
      <c r="EJX123" s="1373"/>
      <c r="EJY123" s="1373"/>
      <c r="EJZ123" s="1373"/>
      <c r="EKA123" s="1373"/>
      <c r="EKB123" s="1373"/>
      <c r="EKC123" s="1373"/>
      <c r="EKD123" s="1373"/>
      <c r="EKE123" s="1373"/>
      <c r="EKF123" s="1373"/>
      <c r="EKG123" s="1373"/>
      <c r="EKH123" s="1373"/>
      <c r="EKI123" s="1373"/>
      <c r="EKJ123" s="1373"/>
      <c r="EKK123" s="1373"/>
      <c r="EKL123" s="1373"/>
      <c r="EKM123" s="1373"/>
      <c r="EKN123" s="1373"/>
      <c r="EKO123" s="1373"/>
      <c r="EKP123" s="1373"/>
      <c r="EKQ123" s="1373"/>
      <c r="EKR123" s="1373"/>
      <c r="EKS123" s="1373"/>
      <c r="EKT123" s="1373"/>
      <c r="EKU123" s="1373"/>
      <c r="EKV123" s="1373"/>
      <c r="EKW123" s="1373"/>
      <c r="EKX123" s="1373"/>
      <c r="EKY123" s="1373"/>
      <c r="EKZ123" s="1373"/>
      <c r="ELA123" s="1373"/>
      <c r="ELB123" s="1373"/>
      <c r="ELC123" s="1373"/>
      <c r="ELD123" s="1373"/>
      <c r="ELE123" s="1373"/>
      <c r="ELF123" s="1373"/>
      <c r="ELG123" s="1373"/>
      <c r="ELH123" s="1373"/>
      <c r="ELI123" s="1373"/>
      <c r="ELJ123" s="1373"/>
      <c r="ELK123" s="1373"/>
      <c r="ELL123" s="1373"/>
      <c r="ELM123" s="1373"/>
      <c r="ELN123" s="1373"/>
      <c r="ELO123" s="1373"/>
      <c r="ELP123" s="1373"/>
      <c r="ELQ123" s="1373"/>
      <c r="ELR123" s="1373"/>
      <c r="ELS123" s="1373"/>
      <c r="ELT123" s="1373"/>
      <c r="ELU123" s="1373"/>
      <c r="ELV123" s="1373"/>
      <c r="ELW123" s="1373"/>
      <c r="ELX123" s="1373"/>
      <c r="ELY123" s="1373"/>
      <c r="ELZ123" s="1373"/>
      <c r="EMA123" s="1373"/>
      <c r="EMB123" s="1373"/>
      <c r="EMC123" s="1373"/>
      <c r="EMD123" s="1373"/>
      <c r="EME123" s="1373"/>
      <c r="EMF123" s="1373"/>
      <c r="EMG123" s="1373"/>
      <c r="EMH123" s="1373"/>
      <c r="EMI123" s="1373"/>
      <c r="EMJ123" s="1373"/>
      <c r="EMK123" s="1373"/>
      <c r="EML123" s="1373"/>
      <c r="EMM123" s="1373"/>
      <c r="EMN123" s="1373"/>
      <c r="EMO123" s="1373"/>
      <c r="EMP123" s="1373"/>
      <c r="EMQ123" s="1373"/>
      <c r="EMR123" s="1373"/>
      <c r="EMS123" s="1373"/>
      <c r="EMT123" s="1373"/>
      <c r="EMU123" s="1373"/>
      <c r="EMV123" s="1373"/>
      <c r="EMW123" s="1373"/>
      <c r="EMX123" s="1373"/>
      <c r="EMY123" s="1373"/>
      <c r="EMZ123" s="1373"/>
      <c r="ENA123" s="1373"/>
      <c r="ENB123" s="1373"/>
      <c r="ENC123" s="1373"/>
      <c r="END123" s="1373"/>
      <c r="ENE123" s="1373"/>
      <c r="ENF123" s="1373"/>
      <c r="ENG123" s="1373"/>
      <c r="ENH123" s="1373"/>
      <c r="ENI123" s="1373"/>
      <c r="ENJ123" s="1373"/>
      <c r="ENK123" s="1373"/>
      <c r="ENL123" s="1373"/>
      <c r="ENM123" s="1373"/>
      <c r="ENN123" s="1373"/>
      <c r="ENO123" s="1373"/>
      <c r="ENP123" s="1373"/>
      <c r="ENQ123" s="1373"/>
      <c r="ENR123" s="1373"/>
      <c r="ENS123" s="1373"/>
      <c r="ENT123" s="1373"/>
      <c r="ENU123" s="1373"/>
      <c r="ENV123" s="1373"/>
      <c r="ENW123" s="1373"/>
      <c r="ENX123" s="1373"/>
      <c r="ENY123" s="1373"/>
      <c r="ENZ123" s="1373"/>
      <c r="EOA123" s="1373"/>
      <c r="EOB123" s="1373"/>
      <c r="EOC123" s="1373"/>
      <c r="EOD123" s="1373"/>
      <c r="EOE123" s="1373"/>
      <c r="EOF123" s="1373"/>
      <c r="EOG123" s="1373"/>
      <c r="EOH123" s="1373"/>
      <c r="EOI123" s="1373"/>
      <c r="EOJ123" s="1373"/>
      <c r="EOK123" s="1373"/>
      <c r="EOL123" s="1373"/>
      <c r="EOM123" s="1373"/>
      <c r="EON123" s="1373"/>
      <c r="EOO123" s="1373"/>
      <c r="EOP123" s="1373"/>
      <c r="EOQ123" s="1373"/>
      <c r="EOR123" s="1373"/>
      <c r="EOS123" s="1373"/>
      <c r="EOT123" s="1373"/>
      <c r="EOU123" s="1373"/>
      <c r="EOV123" s="1373"/>
      <c r="EOW123" s="1373"/>
      <c r="EOX123" s="1373"/>
      <c r="EOY123" s="1373"/>
      <c r="EOZ123" s="1373"/>
      <c r="EPA123" s="1373"/>
      <c r="EPB123" s="1373"/>
      <c r="EPC123" s="1373"/>
      <c r="EPD123" s="1373"/>
      <c r="EPE123" s="1373"/>
      <c r="EPF123" s="1373"/>
      <c r="EPG123" s="1373"/>
      <c r="EPH123" s="1373"/>
      <c r="EPI123" s="1373"/>
      <c r="EPJ123" s="1373"/>
      <c r="EPK123" s="1373"/>
      <c r="EPL123" s="1373"/>
      <c r="EPM123" s="1373"/>
      <c r="EPN123" s="1373"/>
      <c r="EPO123" s="1373"/>
      <c r="EPP123" s="1373"/>
      <c r="EPQ123" s="1373"/>
      <c r="EPR123" s="1373"/>
      <c r="EPS123" s="1373"/>
      <c r="EPT123" s="1373"/>
      <c r="EPU123" s="1373"/>
      <c r="EPV123" s="1373"/>
      <c r="EPW123" s="1373"/>
      <c r="EPX123" s="1373"/>
      <c r="EPY123" s="1373"/>
      <c r="EPZ123" s="1373"/>
      <c r="EQA123" s="1373"/>
      <c r="EQB123" s="1373"/>
      <c r="EQC123" s="1373"/>
      <c r="EQD123" s="1373"/>
      <c r="EQE123" s="1373"/>
      <c r="EQF123" s="1373"/>
      <c r="EQG123" s="1373"/>
      <c r="EQH123" s="1373"/>
      <c r="EQI123" s="1373"/>
      <c r="EQJ123" s="1373"/>
      <c r="EQK123" s="1373"/>
      <c r="EQL123" s="1373"/>
      <c r="EQM123" s="1373"/>
      <c r="EQN123" s="1373"/>
      <c r="EQO123" s="1373"/>
      <c r="EQP123" s="1373"/>
      <c r="EQQ123" s="1373"/>
      <c r="EQR123" s="1373"/>
      <c r="EQS123" s="1373"/>
      <c r="EQT123" s="1373"/>
      <c r="EQU123" s="1373"/>
      <c r="EQV123" s="1373"/>
      <c r="EQW123" s="1373"/>
      <c r="EQX123" s="1373"/>
      <c r="EQY123" s="1373"/>
      <c r="EQZ123" s="1373"/>
      <c r="ERA123" s="1373"/>
      <c r="ERB123" s="1373"/>
      <c r="ERC123" s="1373"/>
      <c r="ERD123" s="1373"/>
      <c r="ERE123" s="1373"/>
      <c r="ERF123" s="1373"/>
      <c r="ERG123" s="1373"/>
      <c r="ERH123" s="1373"/>
      <c r="ERI123" s="1373"/>
      <c r="ERJ123" s="1373"/>
      <c r="ERK123" s="1373"/>
      <c r="ERL123" s="1373"/>
      <c r="ERM123" s="1373"/>
      <c r="ERN123" s="1373"/>
      <c r="ERO123" s="1373"/>
      <c r="ERP123" s="1373"/>
      <c r="ERQ123" s="1373"/>
      <c r="ERR123" s="1373"/>
      <c r="ERS123" s="1373"/>
      <c r="ERT123" s="1373"/>
      <c r="ERU123" s="1373"/>
      <c r="ERV123" s="1373"/>
      <c r="ERW123" s="1373"/>
      <c r="ERX123" s="1373"/>
      <c r="ERY123" s="1373"/>
      <c r="ERZ123" s="1373"/>
      <c r="ESA123" s="1373"/>
      <c r="ESB123" s="1373"/>
      <c r="ESC123" s="1373"/>
      <c r="ESD123" s="1373"/>
      <c r="ESE123" s="1373"/>
      <c r="ESF123" s="1373"/>
      <c r="ESG123" s="1373"/>
      <c r="ESH123" s="1373"/>
      <c r="ESI123" s="1373"/>
      <c r="ESJ123" s="1373"/>
      <c r="ESK123" s="1373"/>
      <c r="ESL123" s="1373"/>
      <c r="ESM123" s="1373"/>
      <c r="ESN123" s="1373"/>
      <c r="ESO123" s="1373"/>
      <c r="ESP123" s="1373"/>
      <c r="ESQ123" s="1373"/>
      <c r="ESR123" s="1373"/>
      <c r="ESS123" s="1373"/>
      <c r="EST123" s="1373"/>
      <c r="ESU123" s="1373"/>
      <c r="ESV123" s="1373"/>
      <c r="ESW123" s="1373"/>
      <c r="ESX123" s="1373"/>
      <c r="ESY123" s="1373"/>
      <c r="ESZ123" s="1373"/>
      <c r="ETA123" s="1373"/>
      <c r="ETB123" s="1373"/>
      <c r="ETC123" s="1373"/>
      <c r="ETD123" s="1373"/>
      <c r="ETE123" s="1373"/>
      <c r="ETF123" s="1373"/>
      <c r="ETG123" s="1373"/>
      <c r="ETH123" s="1373"/>
      <c r="ETI123" s="1373"/>
      <c r="ETJ123" s="1373"/>
      <c r="ETK123" s="1373"/>
      <c r="ETL123" s="1373"/>
      <c r="ETM123" s="1373"/>
      <c r="ETN123" s="1373"/>
      <c r="ETO123" s="1373"/>
      <c r="ETP123" s="1373"/>
      <c r="ETQ123" s="1373"/>
      <c r="ETR123" s="1373"/>
      <c r="ETS123" s="1373"/>
      <c r="ETT123" s="1373"/>
      <c r="ETU123" s="1373"/>
      <c r="ETV123" s="1373"/>
      <c r="ETW123" s="1373"/>
      <c r="ETX123" s="1373"/>
      <c r="ETY123" s="1373"/>
      <c r="ETZ123" s="1373"/>
      <c r="EUA123" s="1373"/>
      <c r="EUB123" s="1373"/>
      <c r="EUC123" s="1373"/>
      <c r="EUD123" s="1373"/>
      <c r="EUE123" s="1373"/>
      <c r="EUF123" s="1373"/>
      <c r="EUG123" s="1373"/>
      <c r="EUH123" s="1373"/>
      <c r="EUI123" s="1373"/>
      <c r="EUJ123" s="1373"/>
      <c r="EUK123" s="1373"/>
      <c r="EUL123" s="1373"/>
      <c r="EUM123" s="1373"/>
      <c r="EUN123" s="1373"/>
      <c r="EUO123" s="1373"/>
      <c r="EUP123" s="1373"/>
      <c r="EUQ123" s="1373"/>
      <c r="EUR123" s="1373"/>
      <c r="EUS123" s="1373"/>
      <c r="EUT123" s="1373"/>
      <c r="EUU123" s="1373"/>
      <c r="EUV123" s="1373"/>
      <c r="EUW123" s="1373"/>
      <c r="EUX123" s="1373"/>
      <c r="EUY123" s="1373"/>
      <c r="EUZ123" s="1373"/>
      <c r="EVA123" s="1373"/>
      <c r="EVB123" s="1373"/>
      <c r="EVC123" s="1373"/>
      <c r="EVD123" s="1373"/>
      <c r="EVE123" s="1373"/>
      <c r="EVF123" s="1373"/>
      <c r="EVG123" s="1373"/>
      <c r="EVH123" s="1373"/>
      <c r="EVI123" s="1373"/>
      <c r="EVJ123" s="1373"/>
      <c r="EVK123" s="1373"/>
      <c r="EVL123" s="1373"/>
      <c r="EVM123" s="1373"/>
      <c r="EVN123" s="1373"/>
      <c r="EVO123" s="1373"/>
      <c r="EVP123" s="1373"/>
      <c r="EVQ123" s="1373"/>
      <c r="EVR123" s="1373"/>
      <c r="EVS123" s="1373"/>
      <c r="EVT123" s="1373"/>
      <c r="EVU123" s="1373"/>
      <c r="EVV123" s="1373"/>
      <c r="EVW123" s="1373"/>
      <c r="EVX123" s="1373"/>
      <c r="EVY123" s="1373"/>
      <c r="EVZ123" s="1373"/>
      <c r="EWA123" s="1373"/>
      <c r="EWB123" s="1373"/>
      <c r="EWC123" s="1373"/>
      <c r="EWD123" s="1373"/>
      <c r="EWE123" s="1373"/>
      <c r="EWF123" s="1373"/>
      <c r="EWG123" s="1373"/>
      <c r="EWH123" s="1373"/>
      <c r="EWI123" s="1373"/>
      <c r="EWJ123" s="1373"/>
      <c r="EWK123" s="1373"/>
      <c r="EWL123" s="1373"/>
      <c r="EWM123" s="1373"/>
      <c r="EWN123" s="1373"/>
      <c r="EWO123" s="1373"/>
      <c r="EWP123" s="1373"/>
      <c r="EWQ123" s="1373"/>
      <c r="EWR123" s="1373"/>
      <c r="EWS123" s="1373"/>
      <c r="EWT123" s="1373"/>
      <c r="EWU123" s="1373"/>
      <c r="EWV123" s="1373"/>
      <c r="EWW123" s="1373"/>
      <c r="EWX123" s="1373"/>
      <c r="EWY123" s="1373"/>
      <c r="EWZ123" s="1373"/>
      <c r="EXA123" s="1373"/>
      <c r="EXB123" s="1373"/>
      <c r="EXC123" s="1373"/>
      <c r="EXD123" s="1373"/>
      <c r="EXE123" s="1373"/>
      <c r="EXF123" s="1373"/>
      <c r="EXG123" s="1373"/>
      <c r="EXH123" s="1373"/>
      <c r="EXI123" s="1373"/>
      <c r="EXJ123" s="1373"/>
      <c r="EXK123" s="1373"/>
      <c r="EXL123" s="1373"/>
      <c r="EXM123" s="1373"/>
      <c r="EXN123" s="1373"/>
      <c r="EXO123" s="1373"/>
      <c r="EXP123" s="1373"/>
      <c r="EXQ123" s="1373"/>
      <c r="EXR123" s="1373"/>
      <c r="EXS123" s="1373"/>
      <c r="EXT123" s="1373"/>
      <c r="EXU123" s="1373"/>
      <c r="EXV123" s="1373"/>
      <c r="EXW123" s="1373"/>
      <c r="EXX123" s="1373"/>
      <c r="EXY123" s="1373"/>
      <c r="EXZ123" s="1373"/>
      <c r="EYA123" s="1373"/>
      <c r="EYB123" s="1373"/>
      <c r="EYC123" s="1373"/>
      <c r="EYD123" s="1373"/>
      <c r="EYE123" s="1373"/>
      <c r="EYF123" s="1373"/>
      <c r="EYG123" s="1373"/>
      <c r="EYH123" s="1373"/>
      <c r="EYI123" s="1373"/>
      <c r="EYJ123" s="1373"/>
      <c r="EYK123" s="1373"/>
      <c r="EYL123" s="1373"/>
      <c r="EYM123" s="1373"/>
      <c r="EYN123" s="1373"/>
      <c r="EYO123" s="1373"/>
      <c r="EYP123" s="1373"/>
      <c r="EYQ123" s="1373"/>
      <c r="EYR123" s="1373"/>
      <c r="EYS123" s="1373"/>
      <c r="EYT123" s="1373"/>
      <c r="EYU123" s="1373"/>
      <c r="EYV123" s="1373"/>
      <c r="EYW123" s="1373"/>
      <c r="EYX123" s="1373"/>
      <c r="EYY123" s="1373"/>
      <c r="EYZ123" s="1373"/>
      <c r="EZA123" s="1373"/>
      <c r="EZB123" s="1373"/>
      <c r="EZC123" s="1373"/>
      <c r="EZD123" s="1373"/>
      <c r="EZE123" s="1373"/>
      <c r="EZF123" s="1373"/>
      <c r="EZG123" s="1373"/>
      <c r="EZH123" s="1373"/>
      <c r="EZI123" s="1373"/>
      <c r="EZJ123" s="1373"/>
      <c r="EZK123" s="1373"/>
      <c r="EZL123" s="1373"/>
      <c r="EZM123" s="1373"/>
      <c r="EZN123" s="1373"/>
      <c r="EZO123" s="1373"/>
      <c r="EZP123" s="1373"/>
      <c r="EZQ123" s="1373"/>
      <c r="EZR123" s="1373"/>
      <c r="EZS123" s="1373"/>
      <c r="EZT123" s="1373"/>
      <c r="EZU123" s="1373"/>
      <c r="EZV123" s="1373"/>
      <c r="EZW123" s="1373"/>
      <c r="EZX123" s="1373"/>
      <c r="EZY123" s="1373"/>
      <c r="EZZ123" s="1373"/>
      <c r="FAA123" s="1373"/>
      <c r="FAB123" s="1373"/>
      <c r="FAC123" s="1373"/>
      <c r="FAD123" s="1373"/>
      <c r="FAE123" s="1373"/>
      <c r="FAF123" s="1373"/>
      <c r="FAG123" s="1373"/>
      <c r="FAH123" s="1373"/>
      <c r="FAI123" s="1373"/>
      <c r="FAJ123" s="1373"/>
      <c r="FAK123" s="1373"/>
      <c r="FAL123" s="1373"/>
      <c r="FAM123" s="1373"/>
      <c r="FAN123" s="1373"/>
      <c r="FAO123" s="1373"/>
      <c r="FAP123" s="1373"/>
      <c r="FAQ123" s="1373"/>
      <c r="FAR123" s="1373"/>
      <c r="FAS123" s="1373"/>
      <c r="FAT123" s="1373"/>
      <c r="FAU123" s="1373"/>
      <c r="FAV123" s="1373"/>
      <c r="FAW123" s="1373"/>
      <c r="FAX123" s="1373"/>
      <c r="FAY123" s="1373"/>
      <c r="FAZ123" s="1373"/>
      <c r="FBA123" s="1373"/>
      <c r="FBB123" s="1373"/>
      <c r="FBC123" s="1373"/>
      <c r="FBD123" s="1373"/>
      <c r="FBE123" s="1373"/>
      <c r="FBF123" s="1373"/>
      <c r="FBG123" s="1373"/>
      <c r="FBH123" s="1373"/>
      <c r="FBI123" s="1373"/>
      <c r="FBJ123" s="1373"/>
      <c r="FBK123" s="1373"/>
      <c r="FBL123" s="1373"/>
      <c r="FBM123" s="1373"/>
      <c r="FBN123" s="1373"/>
      <c r="FBO123" s="1373"/>
      <c r="FBP123" s="1373"/>
      <c r="FBQ123" s="1373"/>
      <c r="FBR123" s="1373"/>
      <c r="FBS123" s="1373"/>
      <c r="FBT123" s="1373"/>
      <c r="FBU123" s="1373"/>
      <c r="FBV123" s="1373"/>
      <c r="FBW123" s="1373"/>
      <c r="FBX123" s="1373"/>
      <c r="FBY123" s="1373"/>
      <c r="FBZ123" s="1373"/>
      <c r="FCA123" s="1373"/>
      <c r="FCB123" s="1373"/>
      <c r="FCC123" s="1373"/>
      <c r="FCD123" s="1373"/>
      <c r="FCE123" s="1373"/>
      <c r="FCF123" s="1373"/>
      <c r="FCG123" s="1373"/>
      <c r="FCH123" s="1373"/>
      <c r="FCI123" s="1373"/>
      <c r="FCJ123" s="1373"/>
      <c r="FCK123" s="1373"/>
      <c r="FCL123" s="1373"/>
      <c r="FCM123" s="1373"/>
      <c r="FCN123" s="1373"/>
      <c r="FCO123" s="1373"/>
      <c r="FCP123" s="1373"/>
      <c r="FCQ123" s="1373"/>
      <c r="FCR123" s="1373"/>
      <c r="FCS123" s="1373"/>
      <c r="FCT123" s="1373"/>
      <c r="FCU123" s="1373"/>
      <c r="FCV123" s="1373"/>
      <c r="FCW123" s="1373"/>
      <c r="FCX123" s="1373"/>
      <c r="FCY123" s="1373"/>
      <c r="FCZ123" s="1373"/>
      <c r="FDA123" s="1373"/>
      <c r="FDB123" s="1373"/>
      <c r="FDC123" s="1373"/>
      <c r="FDD123" s="1373"/>
      <c r="FDE123" s="1373"/>
      <c r="FDF123" s="1373"/>
      <c r="FDG123" s="1373"/>
      <c r="FDH123" s="1373"/>
      <c r="FDI123" s="1373"/>
      <c r="FDJ123" s="1373"/>
      <c r="FDK123" s="1373"/>
      <c r="FDL123" s="1373"/>
      <c r="FDM123" s="1373"/>
      <c r="FDN123" s="1373"/>
      <c r="FDO123" s="1373"/>
      <c r="FDP123" s="1373"/>
      <c r="FDQ123" s="1373"/>
      <c r="FDR123" s="1373"/>
      <c r="FDS123" s="1373"/>
      <c r="FDT123" s="1373"/>
      <c r="FDU123" s="1373"/>
      <c r="FDV123" s="1373"/>
      <c r="FDW123" s="1373"/>
      <c r="FDX123" s="1373"/>
      <c r="FDY123" s="1373"/>
      <c r="FDZ123" s="1373"/>
      <c r="FEA123" s="1373"/>
      <c r="FEB123" s="1373"/>
      <c r="FEC123" s="1373"/>
      <c r="FED123" s="1373"/>
      <c r="FEE123" s="1373"/>
      <c r="FEF123" s="1373"/>
      <c r="FEG123" s="1373"/>
      <c r="FEH123" s="1373"/>
      <c r="FEI123" s="1373"/>
      <c r="FEJ123" s="1373"/>
      <c r="FEK123" s="1373"/>
      <c r="FEL123" s="1373"/>
      <c r="FEM123" s="1373"/>
      <c r="FEN123" s="1373"/>
      <c r="FEO123" s="1373"/>
      <c r="FEP123" s="1373"/>
      <c r="FEQ123" s="1373"/>
      <c r="FER123" s="1373"/>
      <c r="FES123" s="1373"/>
      <c r="FET123" s="1373"/>
      <c r="FEU123" s="1373"/>
      <c r="FEV123" s="1373"/>
      <c r="FEW123" s="1373"/>
      <c r="FEX123" s="1373"/>
      <c r="FEY123" s="1373"/>
      <c r="FEZ123" s="1373"/>
      <c r="FFA123" s="1373"/>
      <c r="FFB123" s="1373"/>
      <c r="FFC123" s="1373"/>
      <c r="FFD123" s="1373"/>
      <c r="FFE123" s="1373"/>
      <c r="FFF123" s="1373"/>
      <c r="FFG123" s="1373"/>
      <c r="FFH123" s="1373"/>
      <c r="FFI123" s="1373"/>
      <c r="FFJ123" s="1373"/>
      <c r="FFK123" s="1373"/>
      <c r="FFL123" s="1373"/>
      <c r="FFM123" s="1373"/>
      <c r="FFN123" s="1373"/>
      <c r="FFO123" s="1373"/>
      <c r="FFP123" s="1373"/>
      <c r="FFQ123" s="1373"/>
      <c r="FFR123" s="1373"/>
      <c r="FFS123" s="1373"/>
      <c r="FFT123" s="1373"/>
      <c r="FFU123" s="1373"/>
      <c r="FFV123" s="1373"/>
      <c r="FFW123" s="1373"/>
      <c r="FFX123" s="1373"/>
      <c r="FFY123" s="1373"/>
      <c r="FFZ123" s="1373"/>
      <c r="FGA123" s="1373"/>
      <c r="FGB123" s="1373"/>
      <c r="FGC123" s="1373"/>
      <c r="FGD123" s="1373"/>
      <c r="FGE123" s="1373"/>
      <c r="FGF123" s="1373"/>
      <c r="FGG123" s="1373"/>
      <c r="FGH123" s="1373"/>
      <c r="FGI123" s="1373"/>
      <c r="FGJ123" s="1373"/>
      <c r="FGK123" s="1373"/>
      <c r="FGL123" s="1373"/>
      <c r="FGM123" s="1373"/>
      <c r="FGN123" s="1373"/>
      <c r="FGO123" s="1373"/>
      <c r="FGP123" s="1373"/>
      <c r="FGQ123" s="1373"/>
      <c r="FGR123" s="1373"/>
      <c r="FGS123" s="1373"/>
      <c r="FGT123" s="1373"/>
      <c r="FGU123" s="1373"/>
      <c r="FGV123" s="1373"/>
      <c r="FGW123" s="1373"/>
      <c r="FGX123" s="1373"/>
      <c r="FGY123" s="1373"/>
      <c r="FGZ123" s="1373"/>
      <c r="FHA123" s="1373"/>
      <c r="FHB123" s="1373"/>
      <c r="FHC123" s="1373"/>
      <c r="FHD123" s="1373"/>
      <c r="FHE123" s="1373"/>
      <c r="FHF123" s="1373"/>
      <c r="FHG123" s="1373"/>
      <c r="FHH123" s="1373"/>
      <c r="FHI123" s="1373"/>
      <c r="FHJ123" s="1373"/>
      <c r="FHK123" s="1373"/>
      <c r="FHL123" s="1373"/>
      <c r="FHM123" s="1373"/>
      <c r="FHN123" s="1373"/>
      <c r="FHO123" s="1373"/>
      <c r="FHP123" s="1373"/>
      <c r="FHQ123" s="1373"/>
      <c r="FHR123" s="1373"/>
      <c r="FHS123" s="1373"/>
      <c r="FHT123" s="1373"/>
      <c r="FHU123" s="1373"/>
      <c r="FHV123" s="1373"/>
      <c r="FHW123" s="1373"/>
      <c r="FHX123" s="1373"/>
      <c r="FHY123" s="1373"/>
      <c r="FHZ123" s="1373"/>
      <c r="FIA123" s="1373"/>
      <c r="FIB123" s="1373"/>
      <c r="FIC123" s="1373"/>
      <c r="FID123" s="1373"/>
      <c r="FIE123" s="1373"/>
      <c r="FIF123" s="1373"/>
      <c r="FIG123" s="1373"/>
      <c r="FIH123" s="1373"/>
      <c r="FII123" s="1373"/>
      <c r="FIJ123" s="1373"/>
      <c r="FIK123" s="1373"/>
      <c r="FIL123" s="1373"/>
      <c r="FIM123" s="1373"/>
      <c r="FIN123" s="1373"/>
      <c r="FIO123" s="1373"/>
      <c r="FIP123" s="1373"/>
      <c r="FIQ123" s="1373"/>
      <c r="FIR123" s="1373"/>
      <c r="FIS123" s="1373"/>
      <c r="FIT123" s="1373"/>
      <c r="FIU123" s="1373"/>
      <c r="FIV123" s="1373"/>
      <c r="FIW123" s="1373"/>
      <c r="FIX123" s="1373"/>
      <c r="FIY123" s="1373"/>
      <c r="FIZ123" s="1373"/>
      <c r="FJA123" s="1373"/>
      <c r="FJB123" s="1373"/>
      <c r="FJC123" s="1373"/>
      <c r="FJD123" s="1373"/>
      <c r="FJE123" s="1373"/>
      <c r="FJF123" s="1373"/>
      <c r="FJG123" s="1373"/>
      <c r="FJH123" s="1373"/>
      <c r="FJI123" s="1373"/>
      <c r="FJJ123" s="1373"/>
      <c r="FJK123" s="1373"/>
      <c r="FJL123" s="1373"/>
      <c r="FJM123" s="1373"/>
      <c r="FJN123" s="1373"/>
      <c r="FJO123" s="1373"/>
      <c r="FJP123" s="1373"/>
      <c r="FJQ123" s="1373"/>
      <c r="FJR123" s="1373"/>
      <c r="FJS123" s="1373"/>
      <c r="FJT123" s="1373"/>
      <c r="FJU123" s="1373"/>
      <c r="FJV123" s="1373"/>
      <c r="FJW123" s="1373"/>
      <c r="FJX123" s="1373"/>
      <c r="FJY123" s="1373"/>
      <c r="FJZ123" s="1373"/>
      <c r="FKA123" s="1373"/>
      <c r="FKB123" s="1373"/>
      <c r="FKC123" s="1373"/>
      <c r="FKD123" s="1373"/>
      <c r="FKE123" s="1373"/>
      <c r="FKF123" s="1373"/>
      <c r="FKG123" s="1373"/>
      <c r="FKH123" s="1373"/>
      <c r="FKI123" s="1373"/>
      <c r="FKJ123" s="1373"/>
      <c r="FKK123" s="1373"/>
      <c r="FKL123" s="1373"/>
      <c r="FKM123" s="1373"/>
      <c r="FKN123" s="1373"/>
      <c r="FKO123" s="1373"/>
      <c r="FKP123" s="1373"/>
      <c r="FKQ123" s="1373"/>
      <c r="FKR123" s="1373"/>
      <c r="FKS123" s="1373"/>
      <c r="FKT123" s="1373"/>
      <c r="FKU123" s="1373"/>
      <c r="FKV123" s="1373"/>
      <c r="FKW123" s="1373"/>
      <c r="FKX123" s="1373"/>
      <c r="FKY123" s="1373"/>
      <c r="FKZ123" s="1373"/>
      <c r="FLA123" s="1373"/>
      <c r="FLB123" s="1373"/>
      <c r="FLC123" s="1373"/>
      <c r="FLD123" s="1373"/>
      <c r="FLE123" s="1373"/>
      <c r="FLF123" s="1373"/>
      <c r="FLG123" s="1373"/>
      <c r="FLH123" s="1373"/>
      <c r="FLI123" s="1373"/>
      <c r="FLJ123" s="1373"/>
      <c r="FLK123" s="1373"/>
      <c r="FLL123" s="1373"/>
      <c r="FLM123" s="1373"/>
      <c r="FLN123" s="1373"/>
      <c r="FLO123" s="1373"/>
      <c r="FLP123" s="1373"/>
      <c r="FLQ123" s="1373"/>
      <c r="FLR123" s="1373"/>
      <c r="FLS123" s="1373"/>
      <c r="FLT123" s="1373"/>
      <c r="FLU123" s="1373"/>
      <c r="FLV123" s="1373"/>
      <c r="FLW123" s="1373"/>
      <c r="FLX123" s="1373"/>
      <c r="FLY123" s="1373"/>
      <c r="FLZ123" s="1373"/>
      <c r="FMA123" s="1373"/>
      <c r="FMB123" s="1373"/>
      <c r="FMC123" s="1373"/>
      <c r="FMD123" s="1373"/>
      <c r="FME123" s="1373"/>
      <c r="FMF123" s="1373"/>
      <c r="FMG123" s="1373"/>
      <c r="FMH123" s="1373"/>
      <c r="FMI123" s="1373"/>
      <c r="FMJ123" s="1373"/>
      <c r="FMK123" s="1373"/>
      <c r="FML123" s="1373"/>
      <c r="FMM123" s="1373"/>
      <c r="FMN123" s="1373"/>
      <c r="FMO123" s="1373"/>
      <c r="FMP123" s="1373"/>
      <c r="FMQ123" s="1373"/>
      <c r="FMR123" s="1373"/>
      <c r="FMS123" s="1373"/>
      <c r="FMT123" s="1373"/>
      <c r="FMU123" s="1373"/>
      <c r="FMV123" s="1373"/>
      <c r="FMW123" s="1373"/>
      <c r="FMX123" s="1373"/>
      <c r="FMY123" s="1373"/>
      <c r="FMZ123" s="1373"/>
      <c r="FNA123" s="1373"/>
      <c r="FNB123" s="1373"/>
      <c r="FNC123" s="1373"/>
      <c r="FND123" s="1373"/>
      <c r="FNE123" s="1373"/>
      <c r="FNF123" s="1373"/>
      <c r="FNG123" s="1373"/>
      <c r="FNH123" s="1373"/>
      <c r="FNI123" s="1373"/>
      <c r="FNJ123" s="1373"/>
      <c r="FNK123" s="1373"/>
      <c r="FNL123" s="1373"/>
      <c r="FNM123" s="1373"/>
      <c r="FNN123" s="1373"/>
      <c r="FNO123" s="1373"/>
      <c r="FNP123" s="1373"/>
      <c r="FNQ123" s="1373"/>
      <c r="FNR123" s="1373"/>
      <c r="FNS123" s="1373"/>
      <c r="FNT123" s="1373"/>
      <c r="FNU123" s="1373"/>
      <c r="FNV123" s="1373"/>
      <c r="FNW123" s="1373"/>
      <c r="FNX123" s="1373"/>
      <c r="FNY123" s="1373"/>
      <c r="FNZ123" s="1373"/>
      <c r="FOA123" s="1373"/>
      <c r="FOB123" s="1373"/>
      <c r="FOC123" s="1373"/>
      <c r="FOD123" s="1373"/>
      <c r="FOE123" s="1373"/>
      <c r="FOF123" s="1373"/>
      <c r="FOG123" s="1373"/>
      <c r="FOH123" s="1373"/>
      <c r="FOI123" s="1373"/>
      <c r="FOJ123" s="1373"/>
      <c r="FOK123" s="1373"/>
      <c r="FOL123" s="1373"/>
      <c r="FOM123" s="1373"/>
      <c r="FON123" s="1373"/>
      <c r="FOO123" s="1373"/>
      <c r="FOP123" s="1373"/>
      <c r="FOQ123" s="1373"/>
      <c r="FOR123" s="1373"/>
      <c r="FOS123" s="1373"/>
      <c r="FOT123" s="1373"/>
      <c r="FOU123" s="1373"/>
      <c r="FOV123" s="1373"/>
      <c r="FOW123" s="1373"/>
      <c r="FOX123" s="1373"/>
      <c r="FOY123" s="1373"/>
      <c r="FOZ123" s="1373"/>
      <c r="FPA123" s="1373"/>
      <c r="FPB123" s="1373"/>
      <c r="FPC123" s="1373"/>
      <c r="FPD123" s="1373"/>
      <c r="FPE123" s="1373"/>
      <c r="FPF123" s="1373"/>
      <c r="FPG123" s="1373"/>
      <c r="FPH123" s="1373"/>
      <c r="FPI123" s="1373"/>
      <c r="FPJ123" s="1373"/>
      <c r="FPK123" s="1373"/>
      <c r="FPL123" s="1373"/>
      <c r="FPM123" s="1373"/>
      <c r="FPN123" s="1373"/>
      <c r="FPO123" s="1373"/>
      <c r="FPP123" s="1373"/>
      <c r="FPQ123" s="1373"/>
      <c r="FPR123" s="1373"/>
      <c r="FPS123" s="1373"/>
      <c r="FPT123" s="1373"/>
      <c r="FPU123" s="1373"/>
      <c r="FPV123" s="1373"/>
      <c r="FPW123" s="1373"/>
      <c r="FPX123" s="1373"/>
      <c r="FPY123" s="1373"/>
      <c r="FPZ123" s="1373"/>
      <c r="FQA123" s="1373"/>
      <c r="FQB123" s="1373"/>
      <c r="FQC123" s="1373"/>
      <c r="FQD123" s="1373"/>
      <c r="FQE123" s="1373"/>
      <c r="FQF123" s="1373"/>
      <c r="FQG123" s="1373"/>
      <c r="FQH123" s="1373"/>
      <c r="FQI123" s="1373"/>
      <c r="FQJ123" s="1373"/>
      <c r="FQK123" s="1373"/>
      <c r="FQL123" s="1373"/>
      <c r="FQM123" s="1373"/>
      <c r="FQN123" s="1373"/>
      <c r="FQO123" s="1373"/>
      <c r="FQP123" s="1373"/>
      <c r="FQQ123" s="1373"/>
      <c r="FQR123" s="1373"/>
      <c r="FQS123" s="1373"/>
      <c r="FQT123" s="1373"/>
      <c r="FQU123" s="1373"/>
      <c r="FQV123" s="1373"/>
      <c r="FQW123" s="1373"/>
      <c r="FQX123" s="1373"/>
      <c r="FQY123" s="1373"/>
      <c r="FQZ123" s="1373"/>
      <c r="FRA123" s="1373"/>
      <c r="FRB123" s="1373"/>
      <c r="FRC123" s="1373"/>
      <c r="FRD123" s="1373"/>
      <c r="FRE123" s="1373"/>
      <c r="FRF123" s="1373"/>
      <c r="FRG123" s="1373"/>
      <c r="FRH123" s="1373"/>
      <c r="FRI123" s="1373"/>
      <c r="FRJ123" s="1373"/>
      <c r="FRK123" s="1373"/>
      <c r="FRL123" s="1373"/>
      <c r="FRM123" s="1373"/>
      <c r="FRN123" s="1373"/>
      <c r="FRO123" s="1373"/>
      <c r="FRP123" s="1373"/>
      <c r="FRQ123" s="1373"/>
      <c r="FRR123" s="1373"/>
      <c r="FRS123" s="1373"/>
      <c r="FRT123" s="1373"/>
      <c r="FRU123" s="1373"/>
      <c r="FRV123" s="1373"/>
      <c r="FRW123" s="1373"/>
      <c r="FRX123" s="1373"/>
      <c r="FRY123" s="1373"/>
      <c r="FRZ123" s="1373"/>
      <c r="FSA123" s="1373"/>
      <c r="FSB123" s="1373"/>
      <c r="FSC123" s="1373"/>
      <c r="FSD123" s="1373"/>
      <c r="FSE123" s="1373"/>
      <c r="FSF123" s="1373"/>
      <c r="FSG123" s="1373"/>
      <c r="FSH123" s="1373"/>
      <c r="FSI123" s="1373"/>
      <c r="FSJ123" s="1373"/>
      <c r="FSK123" s="1373"/>
      <c r="FSL123" s="1373"/>
      <c r="FSM123" s="1373"/>
      <c r="FSN123" s="1373"/>
      <c r="FSO123" s="1373"/>
      <c r="FSP123" s="1373"/>
      <c r="FSQ123" s="1373"/>
      <c r="FSR123" s="1373"/>
      <c r="FSS123" s="1373"/>
      <c r="FST123" s="1373"/>
      <c r="FSU123" s="1373"/>
      <c r="FSV123" s="1373"/>
      <c r="FSW123" s="1373"/>
      <c r="FSX123" s="1373"/>
      <c r="FSY123" s="1373"/>
      <c r="FSZ123" s="1373"/>
      <c r="FTA123" s="1373"/>
      <c r="FTB123" s="1373"/>
      <c r="FTC123" s="1373"/>
      <c r="FTD123" s="1373"/>
      <c r="FTE123" s="1373"/>
      <c r="FTF123" s="1373"/>
      <c r="FTG123" s="1373"/>
      <c r="FTH123" s="1373"/>
      <c r="FTI123" s="1373"/>
      <c r="FTJ123" s="1373"/>
      <c r="FTK123" s="1373"/>
      <c r="FTL123" s="1373"/>
      <c r="FTM123" s="1373"/>
      <c r="FTN123" s="1373"/>
      <c r="FTO123" s="1373"/>
      <c r="FTP123" s="1373"/>
      <c r="FTQ123" s="1373"/>
      <c r="FTR123" s="1373"/>
      <c r="FTS123" s="1373"/>
      <c r="FTT123" s="1373"/>
      <c r="FTU123" s="1373"/>
      <c r="FTV123" s="1373"/>
      <c r="FTW123" s="1373"/>
      <c r="FTX123" s="1373"/>
      <c r="FTY123" s="1373"/>
      <c r="FTZ123" s="1373"/>
      <c r="FUA123" s="1373"/>
      <c r="FUB123" s="1373"/>
      <c r="FUC123" s="1373"/>
      <c r="FUD123" s="1373"/>
      <c r="FUE123" s="1373"/>
      <c r="FUF123" s="1373"/>
      <c r="FUG123" s="1373"/>
      <c r="FUH123" s="1373"/>
      <c r="FUI123" s="1373"/>
      <c r="FUJ123" s="1373"/>
      <c r="FUK123" s="1373"/>
      <c r="FUL123" s="1373"/>
      <c r="FUM123" s="1373"/>
      <c r="FUN123" s="1373"/>
      <c r="FUO123" s="1373"/>
      <c r="FUP123" s="1373"/>
      <c r="FUQ123" s="1373"/>
      <c r="FUR123" s="1373"/>
      <c r="FUS123" s="1373"/>
      <c r="FUT123" s="1373"/>
      <c r="FUU123" s="1373"/>
      <c r="FUV123" s="1373"/>
      <c r="FUW123" s="1373"/>
      <c r="FUX123" s="1373"/>
      <c r="FUY123" s="1373"/>
      <c r="FUZ123" s="1373"/>
      <c r="FVA123" s="1373"/>
      <c r="FVB123" s="1373"/>
      <c r="FVC123" s="1373"/>
      <c r="FVD123" s="1373"/>
      <c r="FVE123" s="1373"/>
      <c r="FVF123" s="1373"/>
      <c r="FVG123" s="1373"/>
      <c r="FVH123" s="1373"/>
      <c r="FVI123" s="1373"/>
      <c r="FVJ123" s="1373"/>
      <c r="FVK123" s="1373"/>
      <c r="FVL123" s="1373"/>
      <c r="FVM123" s="1373"/>
      <c r="FVN123" s="1373"/>
      <c r="FVO123" s="1373"/>
      <c r="FVP123" s="1373"/>
      <c r="FVQ123" s="1373"/>
      <c r="FVR123" s="1373"/>
      <c r="FVS123" s="1373"/>
      <c r="FVT123" s="1373"/>
      <c r="FVU123" s="1373"/>
      <c r="FVV123" s="1373"/>
      <c r="FVW123" s="1373"/>
      <c r="FVX123" s="1373"/>
      <c r="FVY123" s="1373"/>
      <c r="FVZ123" s="1373"/>
      <c r="FWA123" s="1373"/>
      <c r="FWB123" s="1373"/>
      <c r="FWC123" s="1373"/>
      <c r="FWD123" s="1373"/>
      <c r="FWE123" s="1373"/>
      <c r="FWF123" s="1373"/>
      <c r="FWG123" s="1373"/>
      <c r="FWH123" s="1373"/>
      <c r="FWI123" s="1373"/>
      <c r="FWJ123" s="1373"/>
      <c r="FWK123" s="1373"/>
      <c r="FWL123" s="1373"/>
      <c r="FWM123" s="1373"/>
      <c r="FWN123" s="1373"/>
      <c r="FWO123" s="1373"/>
      <c r="FWP123" s="1373"/>
      <c r="FWQ123" s="1373"/>
      <c r="FWR123" s="1373"/>
      <c r="FWS123" s="1373"/>
      <c r="FWT123" s="1373"/>
      <c r="FWU123" s="1373"/>
      <c r="FWV123" s="1373"/>
      <c r="FWW123" s="1373"/>
      <c r="FWX123" s="1373"/>
      <c r="FWY123" s="1373"/>
      <c r="FWZ123" s="1373"/>
      <c r="FXA123" s="1373"/>
      <c r="FXB123" s="1373"/>
      <c r="FXC123" s="1373"/>
      <c r="FXD123" s="1373"/>
      <c r="FXE123" s="1373"/>
      <c r="FXF123" s="1373"/>
      <c r="FXG123" s="1373"/>
      <c r="FXH123" s="1373"/>
      <c r="FXI123" s="1373"/>
      <c r="FXJ123" s="1373"/>
      <c r="FXK123" s="1373"/>
      <c r="FXL123" s="1373"/>
      <c r="FXM123" s="1373"/>
      <c r="FXN123" s="1373"/>
      <c r="FXO123" s="1373"/>
      <c r="FXP123" s="1373"/>
      <c r="FXQ123" s="1373"/>
      <c r="FXR123" s="1373"/>
      <c r="FXS123" s="1373"/>
      <c r="FXT123" s="1373"/>
      <c r="FXU123" s="1373"/>
      <c r="FXV123" s="1373"/>
      <c r="FXW123" s="1373"/>
      <c r="FXX123" s="1373"/>
      <c r="FXY123" s="1373"/>
      <c r="FXZ123" s="1373"/>
      <c r="FYA123" s="1373"/>
      <c r="FYB123" s="1373"/>
      <c r="FYC123" s="1373"/>
      <c r="FYD123" s="1373"/>
      <c r="FYE123" s="1373"/>
      <c r="FYF123" s="1373"/>
      <c r="FYG123" s="1373"/>
      <c r="FYH123" s="1373"/>
      <c r="FYI123" s="1373"/>
      <c r="FYJ123" s="1373"/>
      <c r="FYK123" s="1373"/>
      <c r="FYL123" s="1373"/>
      <c r="FYM123" s="1373"/>
      <c r="FYN123" s="1373"/>
      <c r="FYO123" s="1373"/>
      <c r="FYP123" s="1373"/>
      <c r="FYQ123" s="1373"/>
      <c r="FYR123" s="1373"/>
      <c r="FYS123" s="1373"/>
      <c r="FYT123" s="1373"/>
      <c r="FYU123" s="1373"/>
      <c r="FYV123" s="1373"/>
      <c r="FYW123" s="1373"/>
      <c r="FYX123" s="1373"/>
      <c r="FYY123" s="1373"/>
      <c r="FYZ123" s="1373"/>
      <c r="FZA123" s="1373"/>
      <c r="FZB123" s="1373"/>
      <c r="FZC123" s="1373"/>
      <c r="FZD123" s="1373"/>
      <c r="FZE123" s="1373"/>
      <c r="FZF123" s="1373"/>
      <c r="FZG123" s="1373"/>
      <c r="FZH123" s="1373"/>
      <c r="FZI123" s="1373"/>
      <c r="FZJ123" s="1373"/>
      <c r="FZK123" s="1373"/>
      <c r="FZL123" s="1373"/>
      <c r="FZM123" s="1373"/>
      <c r="FZN123" s="1373"/>
      <c r="FZO123" s="1373"/>
      <c r="FZP123" s="1373"/>
      <c r="FZQ123" s="1373"/>
      <c r="FZR123" s="1373"/>
      <c r="FZS123" s="1373"/>
      <c r="FZT123" s="1373"/>
      <c r="FZU123" s="1373"/>
      <c r="FZV123" s="1373"/>
      <c r="FZW123" s="1373"/>
      <c r="FZX123" s="1373"/>
      <c r="FZY123" s="1373"/>
      <c r="FZZ123" s="1373"/>
      <c r="GAA123" s="1373"/>
      <c r="GAB123" s="1373"/>
      <c r="GAC123" s="1373"/>
      <c r="GAD123" s="1373"/>
      <c r="GAE123" s="1373"/>
      <c r="GAF123" s="1373"/>
      <c r="GAG123" s="1373"/>
      <c r="GAH123" s="1373"/>
      <c r="GAI123" s="1373"/>
      <c r="GAJ123" s="1373"/>
      <c r="GAK123" s="1373"/>
      <c r="GAL123" s="1373"/>
      <c r="GAM123" s="1373"/>
      <c r="GAN123" s="1373"/>
      <c r="GAO123" s="1373"/>
      <c r="GAP123" s="1373"/>
      <c r="GAQ123" s="1373"/>
      <c r="GAR123" s="1373"/>
      <c r="GAS123" s="1373"/>
      <c r="GAT123" s="1373"/>
      <c r="GAU123" s="1373"/>
      <c r="GAV123" s="1373"/>
      <c r="GAW123" s="1373"/>
      <c r="GAX123" s="1373"/>
      <c r="GAY123" s="1373"/>
      <c r="GAZ123" s="1373"/>
      <c r="GBA123" s="1373"/>
      <c r="GBB123" s="1373"/>
      <c r="GBC123" s="1373"/>
      <c r="GBD123" s="1373"/>
      <c r="GBE123" s="1373"/>
      <c r="GBF123" s="1373"/>
      <c r="GBG123" s="1373"/>
      <c r="GBH123" s="1373"/>
      <c r="GBI123" s="1373"/>
      <c r="GBJ123" s="1373"/>
      <c r="GBK123" s="1373"/>
      <c r="GBL123" s="1373"/>
      <c r="GBM123" s="1373"/>
      <c r="GBN123" s="1373"/>
      <c r="GBO123" s="1373"/>
      <c r="GBP123" s="1373"/>
      <c r="GBQ123" s="1373"/>
      <c r="GBR123" s="1373"/>
      <c r="GBS123" s="1373"/>
      <c r="GBT123" s="1373"/>
      <c r="GBU123" s="1373"/>
      <c r="GBV123" s="1373"/>
      <c r="GBW123" s="1373"/>
      <c r="GBX123" s="1373"/>
      <c r="GBY123" s="1373"/>
      <c r="GBZ123" s="1373"/>
      <c r="GCA123" s="1373"/>
      <c r="GCB123" s="1373"/>
      <c r="GCC123" s="1373"/>
      <c r="GCD123" s="1373"/>
      <c r="GCE123" s="1373"/>
      <c r="GCF123" s="1373"/>
      <c r="GCG123" s="1373"/>
      <c r="GCH123" s="1373"/>
      <c r="GCI123" s="1373"/>
      <c r="GCJ123" s="1373"/>
      <c r="GCK123" s="1373"/>
      <c r="GCL123" s="1373"/>
      <c r="GCM123" s="1373"/>
      <c r="GCN123" s="1373"/>
      <c r="GCO123" s="1373"/>
      <c r="GCP123" s="1373"/>
      <c r="GCQ123" s="1373"/>
      <c r="GCR123" s="1373"/>
      <c r="GCS123" s="1373"/>
      <c r="GCT123" s="1373"/>
      <c r="GCU123" s="1373"/>
      <c r="GCV123" s="1373"/>
      <c r="GCW123" s="1373"/>
      <c r="GCX123" s="1373"/>
      <c r="GCY123" s="1373"/>
      <c r="GCZ123" s="1373"/>
      <c r="GDA123" s="1373"/>
      <c r="GDB123" s="1373"/>
      <c r="GDC123" s="1373"/>
      <c r="GDD123" s="1373"/>
      <c r="GDE123" s="1373"/>
      <c r="GDF123" s="1373"/>
      <c r="GDG123" s="1373"/>
      <c r="GDH123" s="1373"/>
      <c r="GDI123" s="1373"/>
      <c r="GDJ123" s="1373"/>
      <c r="GDK123" s="1373"/>
      <c r="GDL123" s="1373"/>
      <c r="GDM123" s="1373"/>
      <c r="GDN123" s="1373"/>
      <c r="GDO123" s="1373"/>
      <c r="GDP123" s="1373"/>
      <c r="GDQ123" s="1373"/>
      <c r="GDR123" s="1373"/>
      <c r="GDS123" s="1373"/>
      <c r="GDT123" s="1373"/>
      <c r="GDU123" s="1373"/>
      <c r="GDV123" s="1373"/>
      <c r="GDW123" s="1373"/>
      <c r="GDX123" s="1373"/>
      <c r="GDY123" s="1373"/>
      <c r="GDZ123" s="1373"/>
      <c r="GEA123" s="1373"/>
      <c r="GEB123" s="1373"/>
      <c r="GEC123" s="1373"/>
      <c r="GED123" s="1373"/>
      <c r="GEE123" s="1373"/>
      <c r="GEF123" s="1373"/>
      <c r="GEG123" s="1373"/>
      <c r="GEH123" s="1373"/>
      <c r="GEI123" s="1373"/>
      <c r="GEJ123" s="1373"/>
      <c r="GEK123" s="1373"/>
      <c r="GEL123" s="1373"/>
      <c r="GEM123" s="1373"/>
      <c r="GEN123" s="1373"/>
      <c r="GEO123" s="1373"/>
      <c r="GEP123" s="1373"/>
      <c r="GEQ123" s="1373"/>
      <c r="GER123" s="1373"/>
      <c r="GES123" s="1373"/>
      <c r="GET123" s="1373"/>
      <c r="GEU123" s="1373"/>
      <c r="GEV123" s="1373"/>
      <c r="GEW123" s="1373"/>
      <c r="GEX123" s="1373"/>
      <c r="GEY123" s="1373"/>
      <c r="GEZ123" s="1373"/>
      <c r="GFA123" s="1373"/>
      <c r="GFB123" s="1373"/>
      <c r="GFC123" s="1373"/>
      <c r="GFD123" s="1373"/>
      <c r="GFE123" s="1373"/>
      <c r="GFF123" s="1373"/>
      <c r="GFG123" s="1373"/>
      <c r="GFH123" s="1373"/>
      <c r="GFI123" s="1373"/>
      <c r="GFJ123" s="1373"/>
      <c r="GFK123" s="1373"/>
      <c r="GFL123" s="1373"/>
      <c r="GFM123" s="1373"/>
      <c r="GFN123" s="1373"/>
      <c r="GFO123" s="1373"/>
      <c r="GFP123" s="1373"/>
      <c r="GFQ123" s="1373"/>
      <c r="GFR123" s="1373"/>
      <c r="GFS123" s="1373"/>
      <c r="GFT123" s="1373"/>
      <c r="GFU123" s="1373"/>
      <c r="GFV123" s="1373"/>
      <c r="GFW123" s="1373"/>
      <c r="GFX123" s="1373"/>
      <c r="GFY123" s="1373"/>
      <c r="GFZ123" s="1373"/>
      <c r="GGA123" s="1373"/>
      <c r="GGB123" s="1373"/>
      <c r="GGC123" s="1373"/>
      <c r="GGD123" s="1373"/>
      <c r="GGE123" s="1373"/>
      <c r="GGF123" s="1373"/>
      <c r="GGG123" s="1373"/>
      <c r="GGH123" s="1373"/>
      <c r="GGI123" s="1373"/>
      <c r="GGJ123" s="1373"/>
      <c r="GGK123" s="1373"/>
      <c r="GGL123" s="1373"/>
      <c r="GGM123" s="1373"/>
      <c r="GGN123" s="1373"/>
      <c r="GGO123" s="1373"/>
      <c r="GGP123" s="1373"/>
      <c r="GGQ123" s="1373"/>
      <c r="GGR123" s="1373"/>
      <c r="GGS123" s="1373"/>
      <c r="GGT123" s="1373"/>
      <c r="GGU123" s="1373"/>
      <c r="GGV123" s="1373"/>
      <c r="GGW123" s="1373"/>
      <c r="GGX123" s="1373"/>
      <c r="GGY123" s="1373"/>
      <c r="GGZ123" s="1373"/>
      <c r="GHA123" s="1373"/>
      <c r="GHB123" s="1373"/>
      <c r="GHC123" s="1373"/>
      <c r="GHD123" s="1373"/>
      <c r="GHE123" s="1373"/>
      <c r="GHF123" s="1373"/>
      <c r="GHG123" s="1373"/>
      <c r="GHH123" s="1373"/>
      <c r="GHI123" s="1373"/>
      <c r="GHJ123" s="1373"/>
      <c r="GHK123" s="1373"/>
      <c r="GHL123" s="1373"/>
      <c r="GHM123" s="1373"/>
      <c r="GHN123" s="1373"/>
      <c r="GHO123" s="1373"/>
      <c r="GHP123" s="1373"/>
      <c r="GHQ123" s="1373"/>
      <c r="GHR123" s="1373"/>
      <c r="GHS123" s="1373"/>
      <c r="GHT123" s="1373"/>
      <c r="GHU123" s="1373"/>
      <c r="GHV123" s="1373"/>
      <c r="GHW123" s="1373"/>
      <c r="GHX123" s="1373"/>
      <c r="GHY123" s="1373"/>
      <c r="GHZ123" s="1373"/>
      <c r="GIA123" s="1373"/>
      <c r="GIB123" s="1373"/>
      <c r="GIC123" s="1373"/>
      <c r="GID123" s="1373"/>
      <c r="GIE123" s="1373"/>
      <c r="GIF123" s="1373"/>
      <c r="GIG123" s="1373"/>
      <c r="GIH123" s="1373"/>
      <c r="GII123" s="1373"/>
      <c r="GIJ123" s="1373"/>
      <c r="GIK123" s="1373"/>
      <c r="GIL123" s="1373"/>
      <c r="GIM123" s="1373"/>
      <c r="GIN123" s="1373"/>
      <c r="GIO123" s="1373"/>
      <c r="GIP123" s="1373"/>
      <c r="GIQ123" s="1373"/>
      <c r="GIR123" s="1373"/>
      <c r="GIS123" s="1373"/>
      <c r="GIT123" s="1373"/>
      <c r="GIU123" s="1373"/>
      <c r="GIV123" s="1373"/>
      <c r="GIW123" s="1373"/>
      <c r="GIX123" s="1373"/>
      <c r="GIY123" s="1373"/>
      <c r="GIZ123" s="1373"/>
      <c r="GJA123" s="1373"/>
      <c r="GJB123" s="1373"/>
      <c r="GJC123" s="1373"/>
      <c r="GJD123" s="1373"/>
      <c r="GJE123" s="1373"/>
      <c r="GJF123" s="1373"/>
      <c r="GJG123" s="1373"/>
      <c r="GJH123" s="1373"/>
      <c r="GJI123" s="1373"/>
      <c r="GJJ123" s="1373"/>
      <c r="GJK123" s="1373"/>
      <c r="GJL123" s="1373"/>
      <c r="GJM123" s="1373"/>
      <c r="GJN123" s="1373"/>
      <c r="GJO123" s="1373"/>
      <c r="GJP123" s="1373"/>
      <c r="GJQ123" s="1373"/>
      <c r="GJR123" s="1373"/>
      <c r="GJS123" s="1373"/>
      <c r="GJT123" s="1373"/>
      <c r="GJU123" s="1373"/>
      <c r="GJV123" s="1373"/>
      <c r="GJW123" s="1373"/>
      <c r="GJX123" s="1373"/>
      <c r="GJY123" s="1373"/>
      <c r="GJZ123" s="1373"/>
      <c r="GKA123" s="1373"/>
      <c r="GKB123" s="1373"/>
      <c r="GKC123" s="1373"/>
      <c r="GKD123" s="1373"/>
      <c r="GKE123" s="1373"/>
      <c r="GKF123" s="1373"/>
      <c r="GKG123" s="1373"/>
      <c r="GKH123" s="1373"/>
      <c r="GKI123" s="1373"/>
      <c r="GKJ123" s="1373"/>
      <c r="GKK123" s="1373"/>
      <c r="GKL123" s="1373"/>
      <c r="GKM123" s="1373"/>
      <c r="GKN123" s="1373"/>
      <c r="GKO123" s="1373"/>
      <c r="GKP123" s="1373"/>
      <c r="GKQ123" s="1373"/>
      <c r="GKR123" s="1373"/>
      <c r="GKS123" s="1373"/>
      <c r="GKT123" s="1373"/>
      <c r="GKU123" s="1373"/>
      <c r="GKV123" s="1373"/>
      <c r="GKW123" s="1373"/>
      <c r="GKX123" s="1373"/>
      <c r="GKY123" s="1373"/>
      <c r="GKZ123" s="1373"/>
      <c r="GLA123" s="1373"/>
      <c r="GLB123" s="1373"/>
      <c r="GLC123" s="1373"/>
      <c r="GLD123" s="1373"/>
      <c r="GLE123" s="1373"/>
      <c r="GLF123" s="1373"/>
      <c r="GLG123" s="1373"/>
      <c r="GLH123" s="1373"/>
      <c r="GLI123" s="1373"/>
      <c r="GLJ123" s="1373"/>
      <c r="GLK123" s="1373"/>
      <c r="GLL123" s="1373"/>
      <c r="GLM123" s="1373"/>
      <c r="GLN123" s="1373"/>
      <c r="GLO123" s="1373"/>
      <c r="GLP123" s="1373"/>
      <c r="GLQ123" s="1373"/>
      <c r="GLR123" s="1373"/>
      <c r="GLS123" s="1373"/>
      <c r="GLT123" s="1373"/>
      <c r="GLU123" s="1373"/>
      <c r="GLV123" s="1373"/>
      <c r="GLW123" s="1373"/>
      <c r="GLX123" s="1373"/>
      <c r="GLY123" s="1373"/>
      <c r="GLZ123" s="1373"/>
      <c r="GMA123" s="1373"/>
      <c r="GMB123" s="1373"/>
      <c r="GMC123" s="1373"/>
      <c r="GMD123" s="1373"/>
      <c r="GME123" s="1373"/>
      <c r="GMF123" s="1373"/>
      <c r="GMG123" s="1373"/>
      <c r="GMH123" s="1373"/>
      <c r="GMI123" s="1373"/>
      <c r="GMJ123" s="1373"/>
      <c r="GMK123" s="1373"/>
      <c r="GML123" s="1373"/>
      <c r="GMM123" s="1373"/>
      <c r="GMN123" s="1373"/>
      <c r="GMO123" s="1373"/>
      <c r="GMP123" s="1373"/>
      <c r="GMQ123" s="1373"/>
      <c r="GMR123" s="1373"/>
      <c r="GMS123" s="1373"/>
      <c r="GMT123" s="1373"/>
      <c r="GMU123" s="1373"/>
      <c r="GMV123" s="1373"/>
      <c r="GMW123" s="1373"/>
      <c r="GMX123" s="1373"/>
      <c r="GMY123" s="1373"/>
      <c r="GMZ123" s="1373"/>
      <c r="GNA123" s="1373"/>
      <c r="GNB123" s="1373"/>
      <c r="GNC123" s="1373"/>
      <c r="GND123" s="1373"/>
      <c r="GNE123" s="1373"/>
      <c r="GNF123" s="1373"/>
      <c r="GNG123" s="1373"/>
      <c r="GNH123" s="1373"/>
      <c r="GNI123" s="1373"/>
      <c r="GNJ123" s="1373"/>
      <c r="GNK123" s="1373"/>
      <c r="GNL123" s="1373"/>
      <c r="GNM123" s="1373"/>
      <c r="GNN123" s="1373"/>
      <c r="GNO123" s="1373"/>
      <c r="GNP123" s="1373"/>
      <c r="GNQ123" s="1373"/>
      <c r="GNR123" s="1373"/>
      <c r="GNS123" s="1373"/>
      <c r="GNT123" s="1373"/>
      <c r="GNU123" s="1373"/>
      <c r="GNV123" s="1373"/>
      <c r="GNW123" s="1373"/>
      <c r="GNX123" s="1373"/>
      <c r="GNY123" s="1373"/>
      <c r="GNZ123" s="1373"/>
      <c r="GOA123" s="1373"/>
      <c r="GOB123" s="1373"/>
      <c r="GOC123" s="1373"/>
      <c r="GOD123" s="1373"/>
      <c r="GOE123" s="1373"/>
      <c r="GOF123" s="1373"/>
      <c r="GOG123" s="1373"/>
      <c r="GOH123" s="1373"/>
      <c r="GOI123" s="1373"/>
      <c r="GOJ123" s="1373"/>
      <c r="GOK123" s="1373"/>
      <c r="GOL123" s="1373"/>
      <c r="GOM123" s="1373"/>
      <c r="GON123" s="1373"/>
      <c r="GOO123" s="1373"/>
      <c r="GOP123" s="1373"/>
      <c r="GOQ123" s="1373"/>
      <c r="GOR123" s="1373"/>
      <c r="GOS123" s="1373"/>
      <c r="GOT123" s="1373"/>
      <c r="GOU123" s="1373"/>
      <c r="GOV123" s="1373"/>
      <c r="GOW123" s="1373"/>
      <c r="GOX123" s="1373"/>
      <c r="GOY123" s="1373"/>
      <c r="GOZ123" s="1373"/>
      <c r="GPA123" s="1373"/>
      <c r="GPB123" s="1373"/>
      <c r="GPC123" s="1373"/>
      <c r="GPD123" s="1373"/>
      <c r="GPE123" s="1373"/>
      <c r="GPF123" s="1373"/>
      <c r="GPG123" s="1373"/>
      <c r="GPH123" s="1373"/>
      <c r="GPI123" s="1373"/>
      <c r="GPJ123" s="1373"/>
      <c r="GPK123" s="1373"/>
      <c r="GPL123" s="1373"/>
      <c r="GPM123" s="1373"/>
      <c r="GPN123" s="1373"/>
      <c r="GPO123" s="1373"/>
      <c r="GPP123" s="1373"/>
      <c r="GPQ123" s="1373"/>
      <c r="GPR123" s="1373"/>
      <c r="GPS123" s="1373"/>
      <c r="GPT123" s="1373"/>
      <c r="GPU123" s="1373"/>
      <c r="GPV123" s="1373"/>
      <c r="GPW123" s="1373"/>
      <c r="GPX123" s="1373"/>
      <c r="GPY123" s="1373"/>
      <c r="GPZ123" s="1373"/>
      <c r="GQA123" s="1373"/>
      <c r="GQB123" s="1373"/>
      <c r="GQC123" s="1373"/>
      <c r="GQD123" s="1373"/>
      <c r="GQE123" s="1373"/>
      <c r="GQF123" s="1373"/>
      <c r="GQG123" s="1373"/>
      <c r="GQH123" s="1373"/>
      <c r="GQI123" s="1373"/>
      <c r="GQJ123" s="1373"/>
      <c r="GQK123" s="1373"/>
      <c r="GQL123" s="1373"/>
      <c r="GQM123" s="1373"/>
      <c r="GQN123" s="1373"/>
      <c r="GQO123" s="1373"/>
      <c r="GQP123" s="1373"/>
      <c r="GQQ123" s="1373"/>
      <c r="GQR123" s="1373"/>
      <c r="GQS123" s="1373"/>
      <c r="GQT123" s="1373"/>
      <c r="GQU123" s="1373"/>
      <c r="GQV123" s="1373"/>
      <c r="GQW123" s="1373"/>
      <c r="GQX123" s="1373"/>
      <c r="GQY123" s="1373"/>
      <c r="GQZ123" s="1373"/>
      <c r="GRA123" s="1373"/>
      <c r="GRB123" s="1373"/>
      <c r="GRC123" s="1373"/>
      <c r="GRD123" s="1373"/>
      <c r="GRE123" s="1373"/>
      <c r="GRF123" s="1373"/>
      <c r="GRG123" s="1373"/>
      <c r="GRH123" s="1373"/>
      <c r="GRI123" s="1373"/>
      <c r="GRJ123" s="1373"/>
      <c r="GRK123" s="1373"/>
      <c r="GRL123" s="1373"/>
      <c r="GRM123" s="1373"/>
      <c r="GRN123" s="1373"/>
      <c r="GRO123" s="1373"/>
      <c r="GRP123" s="1373"/>
      <c r="GRQ123" s="1373"/>
      <c r="GRR123" s="1373"/>
      <c r="GRS123" s="1373"/>
      <c r="GRT123" s="1373"/>
      <c r="GRU123" s="1373"/>
      <c r="GRV123" s="1373"/>
      <c r="GRW123" s="1373"/>
      <c r="GRX123" s="1373"/>
      <c r="GRY123" s="1373"/>
      <c r="GRZ123" s="1373"/>
      <c r="GSA123" s="1373"/>
      <c r="GSB123" s="1373"/>
      <c r="GSC123" s="1373"/>
      <c r="GSD123" s="1373"/>
      <c r="GSE123" s="1373"/>
      <c r="GSF123" s="1373"/>
      <c r="GSG123" s="1373"/>
      <c r="GSH123" s="1373"/>
      <c r="GSI123" s="1373"/>
      <c r="GSJ123" s="1373"/>
      <c r="GSK123" s="1373"/>
      <c r="GSL123" s="1373"/>
      <c r="GSM123" s="1373"/>
      <c r="GSN123" s="1373"/>
      <c r="GSO123" s="1373"/>
      <c r="GSP123" s="1373"/>
      <c r="GSQ123" s="1373"/>
      <c r="GSR123" s="1373"/>
      <c r="GSS123" s="1373"/>
      <c r="GST123" s="1373"/>
      <c r="GSU123" s="1373"/>
      <c r="GSV123" s="1373"/>
      <c r="GSW123" s="1373"/>
      <c r="GSX123" s="1373"/>
      <c r="GSY123" s="1373"/>
      <c r="GSZ123" s="1373"/>
      <c r="GTA123" s="1373"/>
      <c r="GTB123" s="1373"/>
      <c r="GTC123" s="1373"/>
      <c r="GTD123" s="1373"/>
      <c r="GTE123" s="1373"/>
      <c r="GTF123" s="1373"/>
      <c r="GTG123" s="1373"/>
      <c r="GTH123" s="1373"/>
      <c r="GTI123" s="1373"/>
      <c r="GTJ123" s="1373"/>
      <c r="GTK123" s="1373"/>
      <c r="GTL123" s="1373"/>
      <c r="GTM123" s="1373"/>
      <c r="GTN123" s="1373"/>
      <c r="GTO123" s="1373"/>
      <c r="GTP123" s="1373"/>
      <c r="GTQ123" s="1373"/>
      <c r="GTR123" s="1373"/>
      <c r="GTS123" s="1373"/>
      <c r="GTT123" s="1373"/>
      <c r="GTU123" s="1373"/>
      <c r="GTV123" s="1373"/>
      <c r="GTW123" s="1373"/>
      <c r="GTX123" s="1373"/>
      <c r="GTY123" s="1373"/>
      <c r="GTZ123" s="1373"/>
      <c r="GUA123" s="1373"/>
      <c r="GUB123" s="1373"/>
      <c r="GUC123" s="1373"/>
      <c r="GUD123" s="1373"/>
      <c r="GUE123" s="1373"/>
      <c r="GUF123" s="1373"/>
      <c r="GUG123" s="1373"/>
      <c r="GUH123" s="1373"/>
      <c r="GUI123" s="1373"/>
      <c r="GUJ123" s="1373"/>
      <c r="GUK123" s="1373"/>
      <c r="GUL123" s="1373"/>
      <c r="GUM123" s="1373"/>
      <c r="GUN123" s="1373"/>
      <c r="GUO123" s="1373"/>
      <c r="GUP123" s="1373"/>
      <c r="GUQ123" s="1373"/>
      <c r="GUR123" s="1373"/>
      <c r="GUS123" s="1373"/>
      <c r="GUT123" s="1373"/>
      <c r="GUU123" s="1373"/>
      <c r="GUV123" s="1373"/>
      <c r="GUW123" s="1373"/>
      <c r="GUX123" s="1373"/>
      <c r="GUY123" s="1373"/>
      <c r="GUZ123" s="1373"/>
      <c r="GVA123" s="1373"/>
      <c r="GVB123" s="1373"/>
      <c r="GVC123" s="1373"/>
      <c r="GVD123" s="1373"/>
      <c r="GVE123" s="1373"/>
      <c r="GVF123" s="1373"/>
      <c r="GVG123" s="1373"/>
      <c r="GVH123" s="1373"/>
      <c r="GVI123" s="1373"/>
      <c r="GVJ123" s="1373"/>
      <c r="GVK123" s="1373"/>
      <c r="GVL123" s="1373"/>
      <c r="GVM123" s="1373"/>
      <c r="GVN123" s="1373"/>
      <c r="GVO123" s="1373"/>
      <c r="GVP123" s="1373"/>
      <c r="GVQ123" s="1373"/>
      <c r="GVR123" s="1373"/>
      <c r="GVS123" s="1373"/>
      <c r="GVT123" s="1373"/>
      <c r="GVU123" s="1373"/>
      <c r="GVV123" s="1373"/>
      <c r="GVW123" s="1373"/>
      <c r="GVX123" s="1373"/>
      <c r="GVY123" s="1373"/>
      <c r="GVZ123" s="1373"/>
      <c r="GWA123" s="1373"/>
      <c r="GWB123" s="1373"/>
      <c r="GWC123" s="1373"/>
      <c r="GWD123" s="1373"/>
      <c r="GWE123" s="1373"/>
      <c r="GWF123" s="1373"/>
      <c r="GWG123" s="1373"/>
      <c r="GWH123" s="1373"/>
      <c r="GWI123" s="1373"/>
      <c r="GWJ123" s="1373"/>
      <c r="GWK123" s="1373"/>
      <c r="GWL123" s="1373"/>
      <c r="GWM123" s="1373"/>
      <c r="GWN123" s="1373"/>
      <c r="GWO123" s="1373"/>
      <c r="GWP123" s="1373"/>
      <c r="GWQ123" s="1373"/>
      <c r="GWR123" s="1373"/>
      <c r="GWS123" s="1373"/>
      <c r="GWT123" s="1373"/>
      <c r="GWU123" s="1373"/>
      <c r="GWV123" s="1373"/>
      <c r="GWW123" s="1373"/>
      <c r="GWX123" s="1373"/>
      <c r="GWY123" s="1373"/>
      <c r="GWZ123" s="1373"/>
      <c r="GXA123" s="1373"/>
      <c r="GXB123" s="1373"/>
      <c r="GXC123" s="1373"/>
      <c r="GXD123" s="1373"/>
      <c r="GXE123" s="1373"/>
      <c r="GXF123" s="1373"/>
      <c r="GXG123" s="1373"/>
      <c r="GXH123" s="1373"/>
      <c r="GXI123" s="1373"/>
      <c r="GXJ123" s="1373"/>
      <c r="GXK123" s="1373"/>
      <c r="GXL123" s="1373"/>
      <c r="GXM123" s="1373"/>
      <c r="GXN123" s="1373"/>
      <c r="GXO123" s="1373"/>
      <c r="GXP123" s="1373"/>
      <c r="GXQ123" s="1373"/>
      <c r="GXR123" s="1373"/>
      <c r="GXS123" s="1373"/>
      <c r="GXT123" s="1373"/>
      <c r="GXU123" s="1373"/>
      <c r="GXV123" s="1373"/>
      <c r="GXW123" s="1373"/>
      <c r="GXX123" s="1373"/>
      <c r="GXY123" s="1373"/>
      <c r="GXZ123" s="1373"/>
      <c r="GYA123" s="1373"/>
      <c r="GYB123" s="1373"/>
      <c r="GYC123" s="1373"/>
      <c r="GYD123" s="1373"/>
      <c r="GYE123" s="1373"/>
      <c r="GYF123" s="1373"/>
      <c r="GYG123" s="1373"/>
      <c r="GYH123" s="1373"/>
      <c r="GYI123" s="1373"/>
      <c r="GYJ123" s="1373"/>
      <c r="GYK123" s="1373"/>
      <c r="GYL123" s="1373"/>
      <c r="GYM123" s="1373"/>
      <c r="GYN123" s="1373"/>
      <c r="GYO123" s="1373"/>
      <c r="GYP123" s="1373"/>
      <c r="GYQ123" s="1373"/>
      <c r="GYR123" s="1373"/>
      <c r="GYS123" s="1373"/>
      <c r="GYT123" s="1373"/>
      <c r="GYU123" s="1373"/>
      <c r="GYV123" s="1373"/>
      <c r="GYW123" s="1373"/>
      <c r="GYX123" s="1373"/>
      <c r="GYY123" s="1373"/>
      <c r="GYZ123" s="1373"/>
      <c r="GZA123" s="1373"/>
      <c r="GZB123" s="1373"/>
      <c r="GZC123" s="1373"/>
      <c r="GZD123" s="1373"/>
      <c r="GZE123" s="1373"/>
      <c r="GZF123" s="1373"/>
      <c r="GZG123" s="1373"/>
      <c r="GZH123" s="1373"/>
      <c r="GZI123" s="1373"/>
      <c r="GZJ123" s="1373"/>
      <c r="GZK123" s="1373"/>
      <c r="GZL123" s="1373"/>
      <c r="GZM123" s="1373"/>
      <c r="GZN123" s="1373"/>
      <c r="GZO123" s="1373"/>
      <c r="GZP123" s="1373"/>
      <c r="GZQ123" s="1373"/>
      <c r="GZR123" s="1373"/>
      <c r="GZS123" s="1373"/>
      <c r="GZT123" s="1373"/>
      <c r="GZU123" s="1373"/>
      <c r="GZV123" s="1373"/>
      <c r="GZW123" s="1373"/>
      <c r="GZX123" s="1373"/>
      <c r="GZY123" s="1373"/>
      <c r="GZZ123" s="1373"/>
      <c r="HAA123" s="1373"/>
      <c r="HAB123" s="1373"/>
      <c r="HAC123" s="1373"/>
      <c r="HAD123" s="1373"/>
      <c r="HAE123" s="1373"/>
      <c r="HAF123" s="1373"/>
      <c r="HAG123" s="1373"/>
      <c r="HAH123" s="1373"/>
      <c r="HAI123" s="1373"/>
      <c r="HAJ123" s="1373"/>
      <c r="HAK123" s="1373"/>
      <c r="HAL123" s="1373"/>
      <c r="HAM123" s="1373"/>
      <c r="HAN123" s="1373"/>
      <c r="HAO123" s="1373"/>
      <c r="HAP123" s="1373"/>
      <c r="HAQ123" s="1373"/>
      <c r="HAR123" s="1373"/>
      <c r="HAS123" s="1373"/>
      <c r="HAT123" s="1373"/>
      <c r="HAU123" s="1373"/>
      <c r="HAV123" s="1373"/>
      <c r="HAW123" s="1373"/>
      <c r="HAX123" s="1373"/>
      <c r="HAY123" s="1373"/>
      <c r="HAZ123" s="1373"/>
      <c r="HBA123" s="1373"/>
      <c r="HBB123" s="1373"/>
      <c r="HBC123" s="1373"/>
      <c r="HBD123" s="1373"/>
      <c r="HBE123" s="1373"/>
      <c r="HBF123" s="1373"/>
      <c r="HBG123" s="1373"/>
      <c r="HBH123" s="1373"/>
      <c r="HBI123" s="1373"/>
      <c r="HBJ123" s="1373"/>
      <c r="HBK123" s="1373"/>
      <c r="HBL123" s="1373"/>
      <c r="HBM123" s="1373"/>
      <c r="HBN123" s="1373"/>
      <c r="HBO123" s="1373"/>
      <c r="HBP123" s="1373"/>
      <c r="HBQ123" s="1373"/>
      <c r="HBR123" s="1373"/>
      <c r="HBS123" s="1373"/>
      <c r="HBT123" s="1373"/>
      <c r="HBU123" s="1373"/>
      <c r="HBV123" s="1373"/>
      <c r="HBW123" s="1373"/>
      <c r="HBX123" s="1373"/>
      <c r="HBY123" s="1373"/>
      <c r="HBZ123" s="1373"/>
      <c r="HCA123" s="1373"/>
      <c r="HCB123" s="1373"/>
      <c r="HCC123" s="1373"/>
      <c r="HCD123" s="1373"/>
      <c r="HCE123" s="1373"/>
      <c r="HCF123" s="1373"/>
      <c r="HCG123" s="1373"/>
      <c r="HCH123" s="1373"/>
      <c r="HCI123" s="1373"/>
      <c r="HCJ123" s="1373"/>
      <c r="HCK123" s="1373"/>
      <c r="HCL123" s="1373"/>
      <c r="HCM123" s="1373"/>
      <c r="HCN123" s="1373"/>
      <c r="HCO123" s="1373"/>
      <c r="HCP123" s="1373"/>
      <c r="HCQ123" s="1373"/>
      <c r="HCR123" s="1373"/>
      <c r="HCS123" s="1373"/>
      <c r="HCT123" s="1373"/>
      <c r="HCU123" s="1373"/>
      <c r="HCV123" s="1373"/>
      <c r="HCW123" s="1373"/>
      <c r="HCX123" s="1373"/>
      <c r="HCY123" s="1373"/>
      <c r="HCZ123" s="1373"/>
      <c r="HDA123" s="1373"/>
      <c r="HDB123" s="1373"/>
      <c r="HDC123" s="1373"/>
      <c r="HDD123" s="1373"/>
      <c r="HDE123" s="1373"/>
      <c r="HDF123" s="1373"/>
      <c r="HDG123" s="1373"/>
      <c r="HDH123" s="1373"/>
      <c r="HDI123" s="1373"/>
      <c r="HDJ123" s="1373"/>
      <c r="HDK123" s="1373"/>
      <c r="HDL123" s="1373"/>
      <c r="HDM123" s="1373"/>
      <c r="HDN123" s="1373"/>
      <c r="HDO123" s="1373"/>
      <c r="HDP123" s="1373"/>
      <c r="HDQ123" s="1373"/>
      <c r="HDR123" s="1373"/>
      <c r="HDS123" s="1373"/>
      <c r="HDT123" s="1373"/>
      <c r="HDU123" s="1373"/>
      <c r="HDV123" s="1373"/>
      <c r="HDW123" s="1373"/>
      <c r="HDX123" s="1373"/>
      <c r="HDY123" s="1373"/>
      <c r="HDZ123" s="1373"/>
      <c r="HEA123" s="1373"/>
      <c r="HEB123" s="1373"/>
      <c r="HEC123" s="1373"/>
      <c r="HED123" s="1373"/>
      <c r="HEE123" s="1373"/>
      <c r="HEF123" s="1373"/>
      <c r="HEG123" s="1373"/>
      <c r="HEH123" s="1373"/>
      <c r="HEI123" s="1373"/>
      <c r="HEJ123" s="1373"/>
      <c r="HEK123" s="1373"/>
      <c r="HEL123" s="1373"/>
      <c r="HEM123" s="1373"/>
      <c r="HEN123" s="1373"/>
      <c r="HEO123" s="1373"/>
      <c r="HEP123" s="1373"/>
      <c r="HEQ123" s="1373"/>
      <c r="HER123" s="1373"/>
      <c r="HES123" s="1373"/>
      <c r="HET123" s="1373"/>
      <c r="HEU123" s="1373"/>
      <c r="HEV123" s="1373"/>
      <c r="HEW123" s="1373"/>
      <c r="HEX123" s="1373"/>
      <c r="HEY123" s="1373"/>
      <c r="HEZ123" s="1373"/>
      <c r="HFA123" s="1373"/>
      <c r="HFB123" s="1373"/>
      <c r="HFC123" s="1373"/>
      <c r="HFD123" s="1373"/>
      <c r="HFE123" s="1373"/>
      <c r="HFF123" s="1373"/>
      <c r="HFG123" s="1373"/>
      <c r="HFH123" s="1373"/>
      <c r="HFI123" s="1373"/>
      <c r="HFJ123" s="1373"/>
      <c r="HFK123" s="1373"/>
      <c r="HFL123" s="1373"/>
      <c r="HFM123" s="1373"/>
      <c r="HFN123" s="1373"/>
      <c r="HFO123" s="1373"/>
      <c r="HFP123" s="1373"/>
      <c r="HFQ123" s="1373"/>
      <c r="HFR123" s="1373"/>
      <c r="HFS123" s="1373"/>
      <c r="HFT123" s="1373"/>
      <c r="HFU123" s="1373"/>
      <c r="HFV123" s="1373"/>
      <c r="HFW123" s="1373"/>
      <c r="HFX123" s="1373"/>
      <c r="HFY123" s="1373"/>
      <c r="HFZ123" s="1373"/>
      <c r="HGA123" s="1373"/>
      <c r="HGB123" s="1373"/>
      <c r="HGC123" s="1373"/>
      <c r="HGD123" s="1373"/>
      <c r="HGE123" s="1373"/>
      <c r="HGF123" s="1373"/>
      <c r="HGG123" s="1373"/>
      <c r="HGH123" s="1373"/>
      <c r="HGI123" s="1373"/>
      <c r="HGJ123" s="1373"/>
      <c r="HGK123" s="1373"/>
      <c r="HGL123" s="1373"/>
      <c r="HGM123" s="1373"/>
      <c r="HGN123" s="1373"/>
      <c r="HGO123" s="1373"/>
      <c r="HGP123" s="1373"/>
      <c r="HGQ123" s="1373"/>
      <c r="HGR123" s="1373"/>
      <c r="HGS123" s="1373"/>
      <c r="HGT123" s="1373"/>
      <c r="HGU123" s="1373"/>
      <c r="HGV123" s="1373"/>
      <c r="HGW123" s="1373"/>
      <c r="HGX123" s="1373"/>
      <c r="HGY123" s="1373"/>
      <c r="HGZ123" s="1373"/>
      <c r="HHA123" s="1373"/>
      <c r="HHB123" s="1373"/>
      <c r="HHC123" s="1373"/>
      <c r="HHD123" s="1373"/>
      <c r="HHE123" s="1373"/>
      <c r="HHF123" s="1373"/>
      <c r="HHG123" s="1373"/>
      <c r="HHH123" s="1373"/>
      <c r="HHI123" s="1373"/>
      <c r="HHJ123" s="1373"/>
      <c r="HHK123" s="1373"/>
      <c r="HHL123" s="1373"/>
      <c r="HHM123" s="1373"/>
      <c r="HHN123" s="1373"/>
      <c r="HHO123" s="1373"/>
      <c r="HHP123" s="1373"/>
      <c r="HHQ123" s="1373"/>
      <c r="HHR123" s="1373"/>
      <c r="HHS123" s="1373"/>
      <c r="HHT123" s="1373"/>
      <c r="HHU123" s="1373"/>
      <c r="HHV123" s="1373"/>
      <c r="HHW123" s="1373"/>
      <c r="HHX123" s="1373"/>
      <c r="HHY123" s="1373"/>
      <c r="HHZ123" s="1373"/>
      <c r="HIA123" s="1373"/>
      <c r="HIB123" s="1373"/>
      <c r="HIC123" s="1373"/>
      <c r="HID123" s="1373"/>
      <c r="HIE123" s="1373"/>
      <c r="HIF123" s="1373"/>
      <c r="HIG123" s="1373"/>
      <c r="HIH123" s="1373"/>
      <c r="HII123" s="1373"/>
      <c r="HIJ123" s="1373"/>
      <c r="HIK123" s="1373"/>
      <c r="HIL123" s="1373"/>
      <c r="HIM123" s="1373"/>
      <c r="HIN123" s="1373"/>
      <c r="HIO123" s="1373"/>
      <c r="HIP123" s="1373"/>
      <c r="HIQ123" s="1373"/>
      <c r="HIR123" s="1373"/>
      <c r="HIS123" s="1373"/>
      <c r="HIT123" s="1373"/>
      <c r="HIU123" s="1373"/>
      <c r="HIV123" s="1373"/>
      <c r="HIW123" s="1373"/>
      <c r="HIX123" s="1373"/>
      <c r="HIY123" s="1373"/>
      <c r="HIZ123" s="1373"/>
      <c r="HJA123" s="1373"/>
      <c r="HJB123" s="1373"/>
      <c r="HJC123" s="1373"/>
      <c r="HJD123" s="1373"/>
      <c r="HJE123" s="1373"/>
      <c r="HJF123" s="1373"/>
      <c r="HJG123" s="1373"/>
      <c r="HJH123" s="1373"/>
      <c r="HJI123" s="1373"/>
      <c r="HJJ123" s="1373"/>
      <c r="HJK123" s="1373"/>
      <c r="HJL123" s="1373"/>
      <c r="HJM123" s="1373"/>
      <c r="HJN123" s="1373"/>
      <c r="HJO123" s="1373"/>
      <c r="HJP123" s="1373"/>
      <c r="HJQ123" s="1373"/>
      <c r="HJR123" s="1373"/>
      <c r="HJS123" s="1373"/>
      <c r="HJT123" s="1373"/>
      <c r="HJU123" s="1373"/>
      <c r="HJV123" s="1373"/>
      <c r="HJW123" s="1373"/>
      <c r="HJX123" s="1373"/>
      <c r="HJY123" s="1373"/>
      <c r="HJZ123" s="1373"/>
      <c r="HKA123" s="1373"/>
      <c r="HKB123" s="1373"/>
      <c r="HKC123" s="1373"/>
      <c r="HKD123" s="1373"/>
      <c r="HKE123" s="1373"/>
      <c r="HKF123" s="1373"/>
      <c r="HKG123" s="1373"/>
      <c r="HKH123" s="1373"/>
      <c r="HKI123" s="1373"/>
      <c r="HKJ123" s="1373"/>
      <c r="HKK123" s="1373"/>
      <c r="HKL123" s="1373"/>
      <c r="HKM123" s="1373"/>
      <c r="HKN123" s="1373"/>
      <c r="HKO123" s="1373"/>
      <c r="HKP123" s="1373"/>
      <c r="HKQ123" s="1373"/>
      <c r="HKR123" s="1373"/>
      <c r="HKS123" s="1373"/>
      <c r="HKT123" s="1373"/>
      <c r="HKU123" s="1373"/>
      <c r="HKV123" s="1373"/>
      <c r="HKW123" s="1373"/>
      <c r="HKX123" s="1373"/>
      <c r="HKY123" s="1373"/>
      <c r="HKZ123" s="1373"/>
      <c r="HLA123" s="1373"/>
      <c r="HLB123" s="1373"/>
      <c r="HLC123" s="1373"/>
      <c r="HLD123" s="1373"/>
      <c r="HLE123" s="1373"/>
      <c r="HLF123" s="1373"/>
      <c r="HLG123" s="1373"/>
      <c r="HLH123" s="1373"/>
      <c r="HLI123" s="1373"/>
      <c r="HLJ123" s="1373"/>
      <c r="HLK123" s="1373"/>
      <c r="HLL123" s="1373"/>
      <c r="HLM123" s="1373"/>
      <c r="HLN123" s="1373"/>
      <c r="HLO123" s="1373"/>
      <c r="HLP123" s="1373"/>
      <c r="HLQ123" s="1373"/>
      <c r="HLR123" s="1373"/>
      <c r="HLS123" s="1373"/>
      <c r="HLT123" s="1373"/>
      <c r="HLU123" s="1373"/>
      <c r="HLV123" s="1373"/>
      <c r="HLW123" s="1373"/>
      <c r="HLX123" s="1373"/>
      <c r="HLY123" s="1373"/>
      <c r="HLZ123" s="1373"/>
      <c r="HMA123" s="1373"/>
      <c r="HMB123" s="1373"/>
      <c r="HMC123" s="1373"/>
      <c r="HMD123" s="1373"/>
      <c r="HME123" s="1373"/>
      <c r="HMF123" s="1373"/>
      <c r="HMG123" s="1373"/>
      <c r="HMH123" s="1373"/>
      <c r="HMI123" s="1373"/>
      <c r="HMJ123" s="1373"/>
      <c r="HMK123" s="1373"/>
      <c r="HML123" s="1373"/>
      <c r="HMM123" s="1373"/>
      <c r="HMN123" s="1373"/>
      <c r="HMO123" s="1373"/>
      <c r="HMP123" s="1373"/>
      <c r="HMQ123" s="1373"/>
      <c r="HMR123" s="1373"/>
      <c r="HMS123" s="1373"/>
      <c r="HMT123" s="1373"/>
      <c r="HMU123" s="1373"/>
      <c r="HMV123" s="1373"/>
      <c r="HMW123" s="1373"/>
      <c r="HMX123" s="1373"/>
      <c r="HMY123" s="1373"/>
      <c r="HMZ123" s="1373"/>
      <c r="HNA123" s="1373"/>
      <c r="HNB123" s="1373"/>
      <c r="HNC123" s="1373"/>
      <c r="HND123" s="1373"/>
      <c r="HNE123" s="1373"/>
      <c r="HNF123" s="1373"/>
      <c r="HNG123" s="1373"/>
      <c r="HNH123" s="1373"/>
      <c r="HNI123" s="1373"/>
      <c r="HNJ123" s="1373"/>
      <c r="HNK123" s="1373"/>
      <c r="HNL123" s="1373"/>
      <c r="HNM123" s="1373"/>
      <c r="HNN123" s="1373"/>
      <c r="HNO123" s="1373"/>
      <c r="HNP123" s="1373"/>
      <c r="HNQ123" s="1373"/>
      <c r="HNR123" s="1373"/>
      <c r="HNS123" s="1373"/>
      <c r="HNT123" s="1373"/>
      <c r="HNU123" s="1373"/>
      <c r="HNV123" s="1373"/>
      <c r="HNW123" s="1373"/>
      <c r="HNX123" s="1373"/>
      <c r="HNY123" s="1373"/>
      <c r="HNZ123" s="1373"/>
      <c r="HOA123" s="1373"/>
      <c r="HOB123" s="1373"/>
      <c r="HOC123" s="1373"/>
      <c r="HOD123" s="1373"/>
      <c r="HOE123" s="1373"/>
      <c r="HOF123" s="1373"/>
      <c r="HOG123" s="1373"/>
      <c r="HOH123" s="1373"/>
      <c r="HOI123" s="1373"/>
      <c r="HOJ123" s="1373"/>
      <c r="HOK123" s="1373"/>
      <c r="HOL123" s="1373"/>
      <c r="HOM123" s="1373"/>
      <c r="HON123" s="1373"/>
      <c r="HOO123" s="1373"/>
      <c r="HOP123" s="1373"/>
      <c r="HOQ123" s="1373"/>
      <c r="HOR123" s="1373"/>
      <c r="HOS123" s="1373"/>
      <c r="HOT123" s="1373"/>
      <c r="HOU123" s="1373"/>
      <c r="HOV123" s="1373"/>
      <c r="HOW123" s="1373"/>
      <c r="HOX123" s="1373"/>
      <c r="HOY123" s="1373"/>
      <c r="HOZ123" s="1373"/>
      <c r="HPA123" s="1373"/>
      <c r="HPB123" s="1373"/>
      <c r="HPC123" s="1373"/>
      <c r="HPD123" s="1373"/>
      <c r="HPE123" s="1373"/>
      <c r="HPF123" s="1373"/>
      <c r="HPG123" s="1373"/>
      <c r="HPH123" s="1373"/>
      <c r="HPI123" s="1373"/>
      <c r="HPJ123" s="1373"/>
      <c r="HPK123" s="1373"/>
      <c r="HPL123" s="1373"/>
      <c r="HPM123" s="1373"/>
      <c r="HPN123" s="1373"/>
      <c r="HPO123" s="1373"/>
      <c r="HPP123" s="1373"/>
      <c r="HPQ123" s="1373"/>
      <c r="HPR123" s="1373"/>
      <c r="HPS123" s="1373"/>
      <c r="HPT123" s="1373"/>
      <c r="HPU123" s="1373"/>
      <c r="HPV123" s="1373"/>
      <c r="HPW123" s="1373"/>
      <c r="HPX123" s="1373"/>
      <c r="HPY123" s="1373"/>
      <c r="HPZ123" s="1373"/>
      <c r="HQA123" s="1373"/>
      <c r="HQB123" s="1373"/>
      <c r="HQC123" s="1373"/>
      <c r="HQD123" s="1373"/>
      <c r="HQE123" s="1373"/>
      <c r="HQF123" s="1373"/>
      <c r="HQG123" s="1373"/>
      <c r="HQH123" s="1373"/>
      <c r="HQI123" s="1373"/>
      <c r="HQJ123" s="1373"/>
      <c r="HQK123" s="1373"/>
      <c r="HQL123" s="1373"/>
      <c r="HQM123" s="1373"/>
      <c r="HQN123" s="1373"/>
      <c r="HQO123" s="1373"/>
      <c r="HQP123" s="1373"/>
      <c r="HQQ123" s="1373"/>
      <c r="HQR123" s="1373"/>
      <c r="HQS123" s="1373"/>
      <c r="HQT123" s="1373"/>
      <c r="HQU123" s="1373"/>
      <c r="HQV123" s="1373"/>
      <c r="HQW123" s="1373"/>
      <c r="HQX123" s="1373"/>
      <c r="HQY123" s="1373"/>
      <c r="HQZ123" s="1373"/>
      <c r="HRA123" s="1373"/>
      <c r="HRB123" s="1373"/>
      <c r="HRC123" s="1373"/>
      <c r="HRD123" s="1373"/>
      <c r="HRE123" s="1373"/>
      <c r="HRF123" s="1373"/>
      <c r="HRG123" s="1373"/>
      <c r="HRH123" s="1373"/>
      <c r="HRI123" s="1373"/>
      <c r="HRJ123" s="1373"/>
      <c r="HRK123" s="1373"/>
      <c r="HRL123" s="1373"/>
      <c r="HRM123" s="1373"/>
      <c r="HRN123" s="1373"/>
      <c r="HRO123" s="1373"/>
      <c r="HRP123" s="1373"/>
      <c r="HRQ123" s="1373"/>
      <c r="HRR123" s="1373"/>
      <c r="HRS123" s="1373"/>
      <c r="HRT123" s="1373"/>
      <c r="HRU123" s="1373"/>
      <c r="HRV123" s="1373"/>
      <c r="HRW123" s="1373"/>
      <c r="HRX123" s="1373"/>
      <c r="HRY123" s="1373"/>
      <c r="HRZ123" s="1373"/>
      <c r="HSA123" s="1373"/>
      <c r="HSB123" s="1373"/>
      <c r="HSC123" s="1373"/>
      <c r="HSD123" s="1373"/>
      <c r="HSE123" s="1373"/>
      <c r="HSF123" s="1373"/>
      <c r="HSG123" s="1373"/>
      <c r="HSH123" s="1373"/>
      <c r="HSI123" s="1373"/>
      <c r="HSJ123" s="1373"/>
      <c r="HSK123" s="1373"/>
      <c r="HSL123" s="1373"/>
      <c r="HSM123" s="1373"/>
      <c r="HSN123" s="1373"/>
      <c r="HSO123" s="1373"/>
      <c r="HSP123" s="1373"/>
      <c r="HSQ123" s="1373"/>
      <c r="HSR123" s="1373"/>
      <c r="HSS123" s="1373"/>
      <c r="HST123" s="1373"/>
      <c r="HSU123" s="1373"/>
      <c r="HSV123" s="1373"/>
      <c r="HSW123" s="1373"/>
      <c r="HSX123" s="1373"/>
      <c r="HSY123" s="1373"/>
      <c r="HSZ123" s="1373"/>
      <c r="HTA123" s="1373"/>
      <c r="HTB123" s="1373"/>
      <c r="HTC123" s="1373"/>
      <c r="HTD123" s="1373"/>
      <c r="HTE123" s="1373"/>
      <c r="HTF123" s="1373"/>
      <c r="HTG123" s="1373"/>
      <c r="HTH123" s="1373"/>
      <c r="HTI123" s="1373"/>
      <c r="HTJ123" s="1373"/>
      <c r="HTK123" s="1373"/>
      <c r="HTL123" s="1373"/>
      <c r="HTM123" s="1373"/>
      <c r="HTN123" s="1373"/>
      <c r="HTO123" s="1373"/>
      <c r="HTP123" s="1373"/>
      <c r="HTQ123" s="1373"/>
      <c r="HTR123" s="1373"/>
      <c r="HTS123" s="1373"/>
      <c r="HTT123" s="1373"/>
      <c r="HTU123" s="1373"/>
      <c r="HTV123" s="1373"/>
      <c r="HTW123" s="1373"/>
      <c r="HTX123" s="1373"/>
      <c r="HTY123" s="1373"/>
      <c r="HTZ123" s="1373"/>
      <c r="HUA123" s="1373"/>
      <c r="HUB123" s="1373"/>
      <c r="HUC123" s="1373"/>
      <c r="HUD123" s="1373"/>
      <c r="HUE123" s="1373"/>
      <c r="HUF123" s="1373"/>
      <c r="HUG123" s="1373"/>
      <c r="HUH123" s="1373"/>
      <c r="HUI123" s="1373"/>
      <c r="HUJ123" s="1373"/>
      <c r="HUK123" s="1373"/>
      <c r="HUL123" s="1373"/>
      <c r="HUM123" s="1373"/>
      <c r="HUN123" s="1373"/>
      <c r="HUO123" s="1373"/>
      <c r="HUP123" s="1373"/>
      <c r="HUQ123" s="1373"/>
      <c r="HUR123" s="1373"/>
      <c r="HUS123" s="1373"/>
      <c r="HUT123" s="1373"/>
      <c r="HUU123" s="1373"/>
      <c r="HUV123" s="1373"/>
      <c r="HUW123" s="1373"/>
      <c r="HUX123" s="1373"/>
      <c r="HUY123" s="1373"/>
      <c r="HUZ123" s="1373"/>
      <c r="HVA123" s="1373"/>
      <c r="HVB123" s="1373"/>
      <c r="HVC123" s="1373"/>
      <c r="HVD123" s="1373"/>
      <c r="HVE123" s="1373"/>
      <c r="HVF123" s="1373"/>
      <c r="HVG123" s="1373"/>
      <c r="HVH123" s="1373"/>
      <c r="HVI123" s="1373"/>
      <c r="HVJ123" s="1373"/>
      <c r="HVK123" s="1373"/>
      <c r="HVL123" s="1373"/>
      <c r="HVM123" s="1373"/>
      <c r="HVN123" s="1373"/>
      <c r="HVO123" s="1373"/>
      <c r="HVP123" s="1373"/>
      <c r="HVQ123" s="1373"/>
      <c r="HVR123" s="1373"/>
      <c r="HVS123" s="1373"/>
      <c r="HVT123" s="1373"/>
      <c r="HVU123" s="1373"/>
      <c r="HVV123" s="1373"/>
      <c r="HVW123" s="1373"/>
      <c r="HVX123" s="1373"/>
      <c r="HVY123" s="1373"/>
      <c r="HVZ123" s="1373"/>
      <c r="HWA123" s="1373"/>
      <c r="HWB123" s="1373"/>
      <c r="HWC123" s="1373"/>
      <c r="HWD123" s="1373"/>
      <c r="HWE123" s="1373"/>
      <c r="HWF123" s="1373"/>
      <c r="HWG123" s="1373"/>
      <c r="HWH123" s="1373"/>
      <c r="HWI123" s="1373"/>
      <c r="HWJ123" s="1373"/>
      <c r="HWK123" s="1373"/>
      <c r="HWL123" s="1373"/>
      <c r="HWM123" s="1373"/>
      <c r="HWN123" s="1373"/>
      <c r="HWO123" s="1373"/>
      <c r="HWP123" s="1373"/>
      <c r="HWQ123" s="1373"/>
      <c r="HWR123" s="1373"/>
      <c r="HWS123" s="1373"/>
      <c r="HWT123" s="1373"/>
      <c r="HWU123" s="1373"/>
      <c r="HWV123" s="1373"/>
      <c r="HWW123" s="1373"/>
      <c r="HWX123" s="1373"/>
      <c r="HWY123" s="1373"/>
      <c r="HWZ123" s="1373"/>
      <c r="HXA123" s="1373"/>
      <c r="HXB123" s="1373"/>
      <c r="HXC123" s="1373"/>
      <c r="HXD123" s="1373"/>
      <c r="HXE123" s="1373"/>
      <c r="HXF123" s="1373"/>
      <c r="HXG123" s="1373"/>
      <c r="HXH123" s="1373"/>
      <c r="HXI123" s="1373"/>
      <c r="HXJ123" s="1373"/>
      <c r="HXK123" s="1373"/>
      <c r="HXL123" s="1373"/>
      <c r="HXM123" s="1373"/>
      <c r="HXN123" s="1373"/>
      <c r="HXO123" s="1373"/>
      <c r="HXP123" s="1373"/>
      <c r="HXQ123" s="1373"/>
      <c r="HXR123" s="1373"/>
      <c r="HXS123" s="1373"/>
      <c r="HXT123" s="1373"/>
      <c r="HXU123" s="1373"/>
      <c r="HXV123" s="1373"/>
      <c r="HXW123" s="1373"/>
      <c r="HXX123" s="1373"/>
      <c r="HXY123" s="1373"/>
      <c r="HXZ123" s="1373"/>
      <c r="HYA123" s="1373"/>
      <c r="HYB123" s="1373"/>
      <c r="HYC123" s="1373"/>
      <c r="HYD123" s="1373"/>
      <c r="HYE123" s="1373"/>
      <c r="HYF123" s="1373"/>
      <c r="HYG123" s="1373"/>
      <c r="HYH123" s="1373"/>
      <c r="HYI123" s="1373"/>
      <c r="HYJ123" s="1373"/>
      <c r="HYK123" s="1373"/>
      <c r="HYL123" s="1373"/>
      <c r="HYM123" s="1373"/>
      <c r="HYN123" s="1373"/>
      <c r="HYO123" s="1373"/>
      <c r="HYP123" s="1373"/>
      <c r="HYQ123" s="1373"/>
      <c r="HYR123" s="1373"/>
      <c r="HYS123" s="1373"/>
      <c r="HYT123" s="1373"/>
      <c r="HYU123" s="1373"/>
      <c r="HYV123" s="1373"/>
      <c r="HYW123" s="1373"/>
      <c r="HYX123" s="1373"/>
      <c r="HYY123" s="1373"/>
      <c r="HYZ123" s="1373"/>
      <c r="HZA123" s="1373"/>
      <c r="HZB123" s="1373"/>
      <c r="HZC123" s="1373"/>
      <c r="HZD123" s="1373"/>
      <c r="HZE123" s="1373"/>
      <c r="HZF123" s="1373"/>
      <c r="HZG123" s="1373"/>
      <c r="HZH123" s="1373"/>
      <c r="HZI123" s="1373"/>
      <c r="HZJ123" s="1373"/>
      <c r="HZK123" s="1373"/>
      <c r="HZL123" s="1373"/>
      <c r="HZM123" s="1373"/>
      <c r="HZN123" s="1373"/>
      <c r="HZO123" s="1373"/>
      <c r="HZP123" s="1373"/>
      <c r="HZQ123" s="1373"/>
      <c r="HZR123" s="1373"/>
      <c r="HZS123" s="1373"/>
      <c r="HZT123" s="1373"/>
      <c r="HZU123" s="1373"/>
      <c r="HZV123" s="1373"/>
      <c r="HZW123" s="1373"/>
      <c r="HZX123" s="1373"/>
      <c r="HZY123" s="1373"/>
      <c r="HZZ123" s="1373"/>
      <c r="IAA123" s="1373"/>
      <c r="IAB123" s="1373"/>
      <c r="IAC123" s="1373"/>
      <c r="IAD123" s="1373"/>
      <c r="IAE123" s="1373"/>
      <c r="IAF123" s="1373"/>
      <c r="IAG123" s="1373"/>
      <c r="IAH123" s="1373"/>
      <c r="IAI123" s="1373"/>
      <c r="IAJ123" s="1373"/>
      <c r="IAK123" s="1373"/>
      <c r="IAL123" s="1373"/>
      <c r="IAM123" s="1373"/>
      <c r="IAN123" s="1373"/>
      <c r="IAO123" s="1373"/>
      <c r="IAP123" s="1373"/>
      <c r="IAQ123" s="1373"/>
      <c r="IAR123" s="1373"/>
      <c r="IAS123" s="1373"/>
      <c r="IAT123" s="1373"/>
      <c r="IAU123" s="1373"/>
      <c r="IAV123" s="1373"/>
      <c r="IAW123" s="1373"/>
      <c r="IAX123" s="1373"/>
      <c r="IAY123" s="1373"/>
      <c r="IAZ123" s="1373"/>
      <c r="IBA123" s="1373"/>
      <c r="IBB123" s="1373"/>
      <c r="IBC123" s="1373"/>
      <c r="IBD123" s="1373"/>
      <c r="IBE123" s="1373"/>
      <c r="IBF123" s="1373"/>
      <c r="IBG123" s="1373"/>
      <c r="IBH123" s="1373"/>
      <c r="IBI123" s="1373"/>
      <c r="IBJ123" s="1373"/>
      <c r="IBK123" s="1373"/>
      <c r="IBL123" s="1373"/>
      <c r="IBM123" s="1373"/>
      <c r="IBN123" s="1373"/>
      <c r="IBO123" s="1373"/>
      <c r="IBP123" s="1373"/>
      <c r="IBQ123" s="1373"/>
      <c r="IBR123" s="1373"/>
      <c r="IBS123" s="1373"/>
      <c r="IBT123" s="1373"/>
      <c r="IBU123" s="1373"/>
      <c r="IBV123" s="1373"/>
      <c r="IBW123" s="1373"/>
      <c r="IBX123" s="1373"/>
      <c r="IBY123" s="1373"/>
      <c r="IBZ123" s="1373"/>
      <c r="ICA123" s="1373"/>
      <c r="ICB123" s="1373"/>
      <c r="ICC123" s="1373"/>
      <c r="ICD123" s="1373"/>
      <c r="ICE123" s="1373"/>
      <c r="ICF123" s="1373"/>
      <c r="ICG123" s="1373"/>
      <c r="ICH123" s="1373"/>
      <c r="ICI123" s="1373"/>
      <c r="ICJ123" s="1373"/>
      <c r="ICK123" s="1373"/>
      <c r="ICL123" s="1373"/>
      <c r="ICM123" s="1373"/>
      <c r="ICN123" s="1373"/>
      <c r="ICO123" s="1373"/>
      <c r="ICP123" s="1373"/>
      <c r="ICQ123" s="1373"/>
      <c r="ICR123" s="1373"/>
      <c r="ICS123" s="1373"/>
      <c r="ICT123" s="1373"/>
      <c r="ICU123" s="1373"/>
      <c r="ICV123" s="1373"/>
      <c r="ICW123" s="1373"/>
      <c r="ICX123" s="1373"/>
      <c r="ICY123" s="1373"/>
      <c r="ICZ123" s="1373"/>
      <c r="IDA123" s="1373"/>
      <c r="IDB123" s="1373"/>
      <c r="IDC123" s="1373"/>
      <c r="IDD123" s="1373"/>
      <c r="IDE123" s="1373"/>
      <c r="IDF123" s="1373"/>
      <c r="IDG123" s="1373"/>
      <c r="IDH123" s="1373"/>
      <c r="IDI123" s="1373"/>
      <c r="IDJ123" s="1373"/>
      <c r="IDK123" s="1373"/>
      <c r="IDL123" s="1373"/>
      <c r="IDM123" s="1373"/>
      <c r="IDN123" s="1373"/>
      <c r="IDO123" s="1373"/>
      <c r="IDP123" s="1373"/>
      <c r="IDQ123" s="1373"/>
      <c r="IDR123" s="1373"/>
      <c r="IDS123" s="1373"/>
      <c r="IDT123" s="1373"/>
      <c r="IDU123" s="1373"/>
      <c r="IDV123" s="1373"/>
      <c r="IDW123" s="1373"/>
      <c r="IDX123" s="1373"/>
      <c r="IDY123" s="1373"/>
      <c r="IDZ123" s="1373"/>
      <c r="IEA123" s="1373"/>
      <c r="IEB123" s="1373"/>
      <c r="IEC123" s="1373"/>
      <c r="IED123" s="1373"/>
      <c r="IEE123" s="1373"/>
      <c r="IEF123" s="1373"/>
      <c r="IEG123" s="1373"/>
      <c r="IEH123" s="1373"/>
      <c r="IEI123" s="1373"/>
      <c r="IEJ123" s="1373"/>
      <c r="IEK123" s="1373"/>
      <c r="IEL123" s="1373"/>
      <c r="IEM123" s="1373"/>
      <c r="IEN123" s="1373"/>
      <c r="IEO123" s="1373"/>
      <c r="IEP123" s="1373"/>
      <c r="IEQ123" s="1373"/>
      <c r="IER123" s="1373"/>
      <c r="IES123" s="1373"/>
      <c r="IET123" s="1373"/>
      <c r="IEU123" s="1373"/>
      <c r="IEV123" s="1373"/>
      <c r="IEW123" s="1373"/>
      <c r="IEX123" s="1373"/>
      <c r="IEY123" s="1373"/>
      <c r="IEZ123" s="1373"/>
      <c r="IFA123" s="1373"/>
      <c r="IFB123" s="1373"/>
      <c r="IFC123" s="1373"/>
      <c r="IFD123" s="1373"/>
      <c r="IFE123" s="1373"/>
      <c r="IFF123" s="1373"/>
      <c r="IFG123" s="1373"/>
      <c r="IFH123" s="1373"/>
      <c r="IFI123" s="1373"/>
      <c r="IFJ123" s="1373"/>
      <c r="IFK123" s="1373"/>
      <c r="IFL123" s="1373"/>
      <c r="IFM123" s="1373"/>
      <c r="IFN123" s="1373"/>
      <c r="IFO123" s="1373"/>
      <c r="IFP123" s="1373"/>
      <c r="IFQ123" s="1373"/>
      <c r="IFR123" s="1373"/>
      <c r="IFS123" s="1373"/>
      <c r="IFT123" s="1373"/>
      <c r="IFU123" s="1373"/>
      <c r="IFV123" s="1373"/>
      <c r="IFW123" s="1373"/>
      <c r="IFX123" s="1373"/>
      <c r="IFY123" s="1373"/>
      <c r="IFZ123" s="1373"/>
      <c r="IGA123" s="1373"/>
      <c r="IGB123" s="1373"/>
      <c r="IGC123" s="1373"/>
      <c r="IGD123" s="1373"/>
      <c r="IGE123" s="1373"/>
      <c r="IGF123" s="1373"/>
      <c r="IGG123" s="1373"/>
      <c r="IGH123" s="1373"/>
      <c r="IGI123" s="1373"/>
      <c r="IGJ123" s="1373"/>
      <c r="IGK123" s="1373"/>
      <c r="IGL123" s="1373"/>
      <c r="IGM123" s="1373"/>
      <c r="IGN123" s="1373"/>
      <c r="IGO123" s="1373"/>
      <c r="IGP123" s="1373"/>
      <c r="IGQ123" s="1373"/>
      <c r="IGR123" s="1373"/>
      <c r="IGS123" s="1373"/>
      <c r="IGT123" s="1373"/>
      <c r="IGU123" s="1373"/>
      <c r="IGV123" s="1373"/>
      <c r="IGW123" s="1373"/>
      <c r="IGX123" s="1373"/>
      <c r="IGY123" s="1373"/>
      <c r="IGZ123" s="1373"/>
      <c r="IHA123" s="1373"/>
      <c r="IHB123" s="1373"/>
      <c r="IHC123" s="1373"/>
      <c r="IHD123" s="1373"/>
      <c r="IHE123" s="1373"/>
      <c r="IHF123" s="1373"/>
      <c r="IHG123" s="1373"/>
      <c r="IHH123" s="1373"/>
      <c r="IHI123" s="1373"/>
      <c r="IHJ123" s="1373"/>
      <c r="IHK123" s="1373"/>
      <c r="IHL123" s="1373"/>
      <c r="IHM123" s="1373"/>
      <c r="IHN123" s="1373"/>
      <c r="IHO123" s="1373"/>
      <c r="IHP123" s="1373"/>
      <c r="IHQ123" s="1373"/>
      <c r="IHR123" s="1373"/>
      <c r="IHS123" s="1373"/>
      <c r="IHT123" s="1373"/>
      <c r="IHU123" s="1373"/>
      <c r="IHV123" s="1373"/>
      <c r="IHW123" s="1373"/>
      <c r="IHX123" s="1373"/>
      <c r="IHY123" s="1373"/>
      <c r="IHZ123" s="1373"/>
      <c r="IIA123" s="1373"/>
      <c r="IIB123" s="1373"/>
      <c r="IIC123" s="1373"/>
      <c r="IID123" s="1373"/>
      <c r="IIE123" s="1373"/>
      <c r="IIF123" s="1373"/>
      <c r="IIG123" s="1373"/>
      <c r="IIH123" s="1373"/>
      <c r="III123" s="1373"/>
      <c r="IIJ123" s="1373"/>
      <c r="IIK123" s="1373"/>
      <c r="IIL123" s="1373"/>
      <c r="IIM123" s="1373"/>
      <c r="IIN123" s="1373"/>
      <c r="IIO123" s="1373"/>
      <c r="IIP123" s="1373"/>
      <c r="IIQ123" s="1373"/>
      <c r="IIR123" s="1373"/>
      <c r="IIS123" s="1373"/>
      <c r="IIT123" s="1373"/>
      <c r="IIU123" s="1373"/>
      <c r="IIV123" s="1373"/>
      <c r="IIW123" s="1373"/>
      <c r="IIX123" s="1373"/>
      <c r="IIY123" s="1373"/>
      <c r="IIZ123" s="1373"/>
      <c r="IJA123" s="1373"/>
      <c r="IJB123" s="1373"/>
      <c r="IJC123" s="1373"/>
      <c r="IJD123" s="1373"/>
      <c r="IJE123" s="1373"/>
      <c r="IJF123" s="1373"/>
      <c r="IJG123" s="1373"/>
      <c r="IJH123" s="1373"/>
      <c r="IJI123" s="1373"/>
      <c r="IJJ123" s="1373"/>
      <c r="IJK123" s="1373"/>
      <c r="IJL123" s="1373"/>
      <c r="IJM123" s="1373"/>
      <c r="IJN123" s="1373"/>
      <c r="IJO123" s="1373"/>
      <c r="IJP123" s="1373"/>
      <c r="IJQ123" s="1373"/>
      <c r="IJR123" s="1373"/>
      <c r="IJS123" s="1373"/>
      <c r="IJT123" s="1373"/>
      <c r="IJU123" s="1373"/>
      <c r="IJV123" s="1373"/>
      <c r="IJW123" s="1373"/>
      <c r="IJX123" s="1373"/>
      <c r="IJY123" s="1373"/>
      <c r="IJZ123" s="1373"/>
      <c r="IKA123" s="1373"/>
      <c r="IKB123" s="1373"/>
      <c r="IKC123" s="1373"/>
      <c r="IKD123" s="1373"/>
      <c r="IKE123" s="1373"/>
      <c r="IKF123" s="1373"/>
      <c r="IKG123" s="1373"/>
      <c r="IKH123" s="1373"/>
      <c r="IKI123" s="1373"/>
      <c r="IKJ123" s="1373"/>
      <c r="IKK123" s="1373"/>
      <c r="IKL123" s="1373"/>
      <c r="IKM123" s="1373"/>
      <c r="IKN123" s="1373"/>
      <c r="IKO123" s="1373"/>
      <c r="IKP123" s="1373"/>
      <c r="IKQ123" s="1373"/>
      <c r="IKR123" s="1373"/>
      <c r="IKS123" s="1373"/>
      <c r="IKT123" s="1373"/>
      <c r="IKU123" s="1373"/>
      <c r="IKV123" s="1373"/>
      <c r="IKW123" s="1373"/>
      <c r="IKX123" s="1373"/>
      <c r="IKY123" s="1373"/>
      <c r="IKZ123" s="1373"/>
      <c r="ILA123" s="1373"/>
      <c r="ILB123" s="1373"/>
      <c r="ILC123" s="1373"/>
      <c r="ILD123" s="1373"/>
      <c r="ILE123" s="1373"/>
      <c r="ILF123" s="1373"/>
      <c r="ILG123" s="1373"/>
      <c r="ILH123" s="1373"/>
      <c r="ILI123" s="1373"/>
      <c r="ILJ123" s="1373"/>
      <c r="ILK123" s="1373"/>
      <c r="ILL123" s="1373"/>
      <c r="ILM123" s="1373"/>
      <c r="ILN123" s="1373"/>
      <c r="ILO123" s="1373"/>
      <c r="ILP123" s="1373"/>
      <c r="ILQ123" s="1373"/>
      <c r="ILR123" s="1373"/>
      <c r="ILS123" s="1373"/>
      <c r="ILT123" s="1373"/>
      <c r="ILU123" s="1373"/>
      <c r="ILV123" s="1373"/>
      <c r="ILW123" s="1373"/>
      <c r="ILX123" s="1373"/>
      <c r="ILY123" s="1373"/>
      <c r="ILZ123" s="1373"/>
      <c r="IMA123" s="1373"/>
      <c r="IMB123" s="1373"/>
      <c r="IMC123" s="1373"/>
      <c r="IMD123" s="1373"/>
      <c r="IME123" s="1373"/>
      <c r="IMF123" s="1373"/>
      <c r="IMG123" s="1373"/>
      <c r="IMH123" s="1373"/>
      <c r="IMI123" s="1373"/>
      <c r="IMJ123" s="1373"/>
      <c r="IMK123" s="1373"/>
      <c r="IML123" s="1373"/>
      <c r="IMM123" s="1373"/>
      <c r="IMN123" s="1373"/>
      <c r="IMO123" s="1373"/>
      <c r="IMP123" s="1373"/>
      <c r="IMQ123" s="1373"/>
      <c r="IMR123" s="1373"/>
      <c r="IMS123" s="1373"/>
      <c r="IMT123" s="1373"/>
      <c r="IMU123" s="1373"/>
      <c r="IMV123" s="1373"/>
      <c r="IMW123" s="1373"/>
      <c r="IMX123" s="1373"/>
      <c r="IMY123" s="1373"/>
      <c r="IMZ123" s="1373"/>
      <c r="INA123" s="1373"/>
      <c r="INB123" s="1373"/>
      <c r="INC123" s="1373"/>
      <c r="IND123" s="1373"/>
      <c r="INE123" s="1373"/>
      <c r="INF123" s="1373"/>
      <c r="ING123" s="1373"/>
      <c r="INH123" s="1373"/>
      <c r="INI123" s="1373"/>
      <c r="INJ123" s="1373"/>
      <c r="INK123" s="1373"/>
      <c r="INL123" s="1373"/>
      <c r="INM123" s="1373"/>
      <c r="INN123" s="1373"/>
      <c r="INO123" s="1373"/>
      <c r="INP123" s="1373"/>
      <c r="INQ123" s="1373"/>
      <c r="INR123" s="1373"/>
      <c r="INS123" s="1373"/>
      <c r="INT123" s="1373"/>
      <c r="INU123" s="1373"/>
      <c r="INV123" s="1373"/>
      <c r="INW123" s="1373"/>
      <c r="INX123" s="1373"/>
      <c r="INY123" s="1373"/>
      <c r="INZ123" s="1373"/>
      <c r="IOA123" s="1373"/>
      <c r="IOB123" s="1373"/>
      <c r="IOC123" s="1373"/>
      <c r="IOD123" s="1373"/>
      <c r="IOE123" s="1373"/>
      <c r="IOF123" s="1373"/>
      <c r="IOG123" s="1373"/>
      <c r="IOH123" s="1373"/>
      <c r="IOI123" s="1373"/>
      <c r="IOJ123" s="1373"/>
      <c r="IOK123" s="1373"/>
      <c r="IOL123" s="1373"/>
      <c r="IOM123" s="1373"/>
      <c r="ION123" s="1373"/>
      <c r="IOO123" s="1373"/>
      <c r="IOP123" s="1373"/>
      <c r="IOQ123" s="1373"/>
      <c r="IOR123" s="1373"/>
      <c r="IOS123" s="1373"/>
      <c r="IOT123" s="1373"/>
      <c r="IOU123" s="1373"/>
      <c r="IOV123" s="1373"/>
      <c r="IOW123" s="1373"/>
      <c r="IOX123" s="1373"/>
      <c r="IOY123" s="1373"/>
      <c r="IOZ123" s="1373"/>
      <c r="IPA123" s="1373"/>
      <c r="IPB123" s="1373"/>
      <c r="IPC123" s="1373"/>
      <c r="IPD123" s="1373"/>
      <c r="IPE123" s="1373"/>
      <c r="IPF123" s="1373"/>
      <c r="IPG123" s="1373"/>
      <c r="IPH123" s="1373"/>
      <c r="IPI123" s="1373"/>
      <c r="IPJ123" s="1373"/>
      <c r="IPK123" s="1373"/>
      <c r="IPL123" s="1373"/>
      <c r="IPM123" s="1373"/>
      <c r="IPN123" s="1373"/>
      <c r="IPO123" s="1373"/>
      <c r="IPP123" s="1373"/>
      <c r="IPQ123" s="1373"/>
      <c r="IPR123" s="1373"/>
      <c r="IPS123" s="1373"/>
      <c r="IPT123" s="1373"/>
      <c r="IPU123" s="1373"/>
      <c r="IPV123" s="1373"/>
      <c r="IPW123" s="1373"/>
      <c r="IPX123" s="1373"/>
      <c r="IPY123" s="1373"/>
      <c r="IPZ123" s="1373"/>
      <c r="IQA123" s="1373"/>
      <c r="IQB123" s="1373"/>
      <c r="IQC123" s="1373"/>
      <c r="IQD123" s="1373"/>
      <c r="IQE123" s="1373"/>
      <c r="IQF123" s="1373"/>
      <c r="IQG123" s="1373"/>
      <c r="IQH123" s="1373"/>
      <c r="IQI123" s="1373"/>
      <c r="IQJ123" s="1373"/>
      <c r="IQK123" s="1373"/>
      <c r="IQL123" s="1373"/>
      <c r="IQM123" s="1373"/>
      <c r="IQN123" s="1373"/>
      <c r="IQO123" s="1373"/>
      <c r="IQP123" s="1373"/>
      <c r="IQQ123" s="1373"/>
      <c r="IQR123" s="1373"/>
      <c r="IQS123" s="1373"/>
      <c r="IQT123" s="1373"/>
      <c r="IQU123" s="1373"/>
      <c r="IQV123" s="1373"/>
      <c r="IQW123" s="1373"/>
      <c r="IQX123" s="1373"/>
      <c r="IQY123" s="1373"/>
      <c r="IQZ123" s="1373"/>
      <c r="IRA123" s="1373"/>
      <c r="IRB123" s="1373"/>
      <c r="IRC123" s="1373"/>
      <c r="IRD123" s="1373"/>
      <c r="IRE123" s="1373"/>
      <c r="IRF123" s="1373"/>
      <c r="IRG123" s="1373"/>
      <c r="IRH123" s="1373"/>
      <c r="IRI123" s="1373"/>
      <c r="IRJ123" s="1373"/>
      <c r="IRK123" s="1373"/>
      <c r="IRL123" s="1373"/>
      <c r="IRM123" s="1373"/>
      <c r="IRN123" s="1373"/>
      <c r="IRO123" s="1373"/>
      <c r="IRP123" s="1373"/>
      <c r="IRQ123" s="1373"/>
      <c r="IRR123" s="1373"/>
      <c r="IRS123" s="1373"/>
      <c r="IRT123" s="1373"/>
      <c r="IRU123" s="1373"/>
      <c r="IRV123" s="1373"/>
      <c r="IRW123" s="1373"/>
      <c r="IRX123" s="1373"/>
      <c r="IRY123" s="1373"/>
      <c r="IRZ123" s="1373"/>
      <c r="ISA123" s="1373"/>
      <c r="ISB123" s="1373"/>
      <c r="ISC123" s="1373"/>
      <c r="ISD123" s="1373"/>
      <c r="ISE123" s="1373"/>
      <c r="ISF123" s="1373"/>
      <c r="ISG123" s="1373"/>
      <c r="ISH123" s="1373"/>
      <c r="ISI123" s="1373"/>
      <c r="ISJ123" s="1373"/>
      <c r="ISK123" s="1373"/>
      <c r="ISL123" s="1373"/>
      <c r="ISM123" s="1373"/>
      <c r="ISN123" s="1373"/>
      <c r="ISO123" s="1373"/>
      <c r="ISP123" s="1373"/>
      <c r="ISQ123" s="1373"/>
      <c r="ISR123" s="1373"/>
      <c r="ISS123" s="1373"/>
      <c r="IST123" s="1373"/>
      <c r="ISU123" s="1373"/>
      <c r="ISV123" s="1373"/>
      <c r="ISW123" s="1373"/>
      <c r="ISX123" s="1373"/>
      <c r="ISY123" s="1373"/>
      <c r="ISZ123" s="1373"/>
      <c r="ITA123" s="1373"/>
      <c r="ITB123" s="1373"/>
      <c r="ITC123" s="1373"/>
      <c r="ITD123" s="1373"/>
      <c r="ITE123" s="1373"/>
      <c r="ITF123" s="1373"/>
      <c r="ITG123" s="1373"/>
      <c r="ITH123" s="1373"/>
      <c r="ITI123" s="1373"/>
      <c r="ITJ123" s="1373"/>
      <c r="ITK123" s="1373"/>
      <c r="ITL123" s="1373"/>
      <c r="ITM123" s="1373"/>
      <c r="ITN123" s="1373"/>
      <c r="ITO123" s="1373"/>
      <c r="ITP123" s="1373"/>
      <c r="ITQ123" s="1373"/>
      <c r="ITR123" s="1373"/>
      <c r="ITS123" s="1373"/>
      <c r="ITT123" s="1373"/>
      <c r="ITU123" s="1373"/>
      <c r="ITV123" s="1373"/>
      <c r="ITW123" s="1373"/>
      <c r="ITX123" s="1373"/>
      <c r="ITY123" s="1373"/>
      <c r="ITZ123" s="1373"/>
      <c r="IUA123" s="1373"/>
      <c r="IUB123" s="1373"/>
      <c r="IUC123" s="1373"/>
      <c r="IUD123" s="1373"/>
      <c r="IUE123" s="1373"/>
      <c r="IUF123" s="1373"/>
      <c r="IUG123" s="1373"/>
      <c r="IUH123" s="1373"/>
      <c r="IUI123" s="1373"/>
      <c r="IUJ123" s="1373"/>
      <c r="IUK123" s="1373"/>
      <c r="IUL123" s="1373"/>
      <c r="IUM123" s="1373"/>
      <c r="IUN123" s="1373"/>
      <c r="IUO123" s="1373"/>
      <c r="IUP123" s="1373"/>
      <c r="IUQ123" s="1373"/>
      <c r="IUR123" s="1373"/>
      <c r="IUS123" s="1373"/>
      <c r="IUT123" s="1373"/>
      <c r="IUU123" s="1373"/>
      <c r="IUV123" s="1373"/>
      <c r="IUW123" s="1373"/>
      <c r="IUX123" s="1373"/>
      <c r="IUY123" s="1373"/>
      <c r="IUZ123" s="1373"/>
      <c r="IVA123" s="1373"/>
      <c r="IVB123" s="1373"/>
      <c r="IVC123" s="1373"/>
      <c r="IVD123" s="1373"/>
      <c r="IVE123" s="1373"/>
      <c r="IVF123" s="1373"/>
      <c r="IVG123" s="1373"/>
      <c r="IVH123" s="1373"/>
      <c r="IVI123" s="1373"/>
      <c r="IVJ123" s="1373"/>
      <c r="IVK123" s="1373"/>
      <c r="IVL123" s="1373"/>
      <c r="IVM123" s="1373"/>
      <c r="IVN123" s="1373"/>
      <c r="IVO123" s="1373"/>
      <c r="IVP123" s="1373"/>
      <c r="IVQ123" s="1373"/>
      <c r="IVR123" s="1373"/>
      <c r="IVS123" s="1373"/>
      <c r="IVT123" s="1373"/>
      <c r="IVU123" s="1373"/>
      <c r="IVV123" s="1373"/>
      <c r="IVW123" s="1373"/>
      <c r="IVX123" s="1373"/>
      <c r="IVY123" s="1373"/>
      <c r="IVZ123" s="1373"/>
      <c r="IWA123" s="1373"/>
      <c r="IWB123" s="1373"/>
      <c r="IWC123" s="1373"/>
      <c r="IWD123" s="1373"/>
      <c r="IWE123" s="1373"/>
      <c r="IWF123" s="1373"/>
      <c r="IWG123" s="1373"/>
      <c r="IWH123" s="1373"/>
      <c r="IWI123" s="1373"/>
      <c r="IWJ123" s="1373"/>
      <c r="IWK123" s="1373"/>
      <c r="IWL123" s="1373"/>
      <c r="IWM123" s="1373"/>
      <c r="IWN123" s="1373"/>
      <c r="IWO123" s="1373"/>
      <c r="IWP123" s="1373"/>
      <c r="IWQ123" s="1373"/>
      <c r="IWR123" s="1373"/>
      <c r="IWS123" s="1373"/>
      <c r="IWT123" s="1373"/>
      <c r="IWU123" s="1373"/>
      <c r="IWV123" s="1373"/>
      <c r="IWW123" s="1373"/>
      <c r="IWX123" s="1373"/>
      <c r="IWY123" s="1373"/>
      <c r="IWZ123" s="1373"/>
      <c r="IXA123" s="1373"/>
      <c r="IXB123" s="1373"/>
      <c r="IXC123" s="1373"/>
      <c r="IXD123" s="1373"/>
      <c r="IXE123" s="1373"/>
      <c r="IXF123" s="1373"/>
      <c r="IXG123" s="1373"/>
      <c r="IXH123" s="1373"/>
      <c r="IXI123" s="1373"/>
      <c r="IXJ123" s="1373"/>
      <c r="IXK123" s="1373"/>
      <c r="IXL123" s="1373"/>
      <c r="IXM123" s="1373"/>
      <c r="IXN123" s="1373"/>
      <c r="IXO123" s="1373"/>
      <c r="IXP123" s="1373"/>
      <c r="IXQ123" s="1373"/>
      <c r="IXR123" s="1373"/>
      <c r="IXS123" s="1373"/>
      <c r="IXT123" s="1373"/>
      <c r="IXU123" s="1373"/>
      <c r="IXV123" s="1373"/>
      <c r="IXW123" s="1373"/>
      <c r="IXX123" s="1373"/>
      <c r="IXY123" s="1373"/>
      <c r="IXZ123" s="1373"/>
      <c r="IYA123" s="1373"/>
      <c r="IYB123" s="1373"/>
      <c r="IYC123" s="1373"/>
      <c r="IYD123" s="1373"/>
      <c r="IYE123" s="1373"/>
      <c r="IYF123" s="1373"/>
      <c r="IYG123" s="1373"/>
      <c r="IYH123" s="1373"/>
      <c r="IYI123" s="1373"/>
      <c r="IYJ123" s="1373"/>
      <c r="IYK123" s="1373"/>
      <c r="IYL123" s="1373"/>
      <c r="IYM123" s="1373"/>
      <c r="IYN123" s="1373"/>
      <c r="IYO123" s="1373"/>
      <c r="IYP123" s="1373"/>
      <c r="IYQ123" s="1373"/>
      <c r="IYR123" s="1373"/>
      <c r="IYS123" s="1373"/>
      <c r="IYT123" s="1373"/>
      <c r="IYU123" s="1373"/>
      <c r="IYV123" s="1373"/>
      <c r="IYW123" s="1373"/>
      <c r="IYX123" s="1373"/>
      <c r="IYY123" s="1373"/>
      <c r="IYZ123" s="1373"/>
      <c r="IZA123" s="1373"/>
      <c r="IZB123" s="1373"/>
      <c r="IZC123" s="1373"/>
      <c r="IZD123" s="1373"/>
      <c r="IZE123" s="1373"/>
      <c r="IZF123" s="1373"/>
      <c r="IZG123" s="1373"/>
      <c r="IZH123" s="1373"/>
      <c r="IZI123" s="1373"/>
      <c r="IZJ123" s="1373"/>
      <c r="IZK123" s="1373"/>
      <c r="IZL123" s="1373"/>
      <c r="IZM123" s="1373"/>
      <c r="IZN123" s="1373"/>
      <c r="IZO123" s="1373"/>
      <c r="IZP123" s="1373"/>
      <c r="IZQ123" s="1373"/>
      <c r="IZR123" s="1373"/>
      <c r="IZS123" s="1373"/>
      <c r="IZT123" s="1373"/>
      <c r="IZU123" s="1373"/>
      <c r="IZV123" s="1373"/>
      <c r="IZW123" s="1373"/>
      <c r="IZX123" s="1373"/>
      <c r="IZY123" s="1373"/>
      <c r="IZZ123" s="1373"/>
      <c r="JAA123" s="1373"/>
      <c r="JAB123" s="1373"/>
      <c r="JAC123" s="1373"/>
      <c r="JAD123" s="1373"/>
      <c r="JAE123" s="1373"/>
      <c r="JAF123" s="1373"/>
      <c r="JAG123" s="1373"/>
      <c r="JAH123" s="1373"/>
      <c r="JAI123" s="1373"/>
      <c r="JAJ123" s="1373"/>
      <c r="JAK123" s="1373"/>
      <c r="JAL123" s="1373"/>
      <c r="JAM123" s="1373"/>
      <c r="JAN123" s="1373"/>
      <c r="JAO123" s="1373"/>
      <c r="JAP123" s="1373"/>
      <c r="JAQ123" s="1373"/>
      <c r="JAR123" s="1373"/>
      <c r="JAS123" s="1373"/>
      <c r="JAT123" s="1373"/>
      <c r="JAU123" s="1373"/>
      <c r="JAV123" s="1373"/>
      <c r="JAW123" s="1373"/>
      <c r="JAX123" s="1373"/>
      <c r="JAY123" s="1373"/>
      <c r="JAZ123" s="1373"/>
      <c r="JBA123" s="1373"/>
      <c r="JBB123" s="1373"/>
      <c r="JBC123" s="1373"/>
      <c r="JBD123" s="1373"/>
      <c r="JBE123" s="1373"/>
      <c r="JBF123" s="1373"/>
      <c r="JBG123" s="1373"/>
      <c r="JBH123" s="1373"/>
      <c r="JBI123" s="1373"/>
      <c r="JBJ123" s="1373"/>
      <c r="JBK123" s="1373"/>
      <c r="JBL123" s="1373"/>
      <c r="JBM123" s="1373"/>
      <c r="JBN123" s="1373"/>
      <c r="JBO123" s="1373"/>
      <c r="JBP123" s="1373"/>
      <c r="JBQ123" s="1373"/>
      <c r="JBR123" s="1373"/>
      <c r="JBS123" s="1373"/>
      <c r="JBT123" s="1373"/>
      <c r="JBU123" s="1373"/>
      <c r="JBV123" s="1373"/>
      <c r="JBW123" s="1373"/>
      <c r="JBX123" s="1373"/>
      <c r="JBY123" s="1373"/>
      <c r="JBZ123" s="1373"/>
      <c r="JCA123" s="1373"/>
      <c r="JCB123" s="1373"/>
      <c r="JCC123" s="1373"/>
      <c r="JCD123" s="1373"/>
      <c r="JCE123" s="1373"/>
      <c r="JCF123" s="1373"/>
      <c r="JCG123" s="1373"/>
      <c r="JCH123" s="1373"/>
      <c r="JCI123" s="1373"/>
      <c r="JCJ123" s="1373"/>
      <c r="JCK123" s="1373"/>
      <c r="JCL123" s="1373"/>
      <c r="JCM123" s="1373"/>
      <c r="JCN123" s="1373"/>
      <c r="JCO123" s="1373"/>
      <c r="JCP123" s="1373"/>
      <c r="JCQ123" s="1373"/>
      <c r="JCR123" s="1373"/>
      <c r="JCS123" s="1373"/>
      <c r="JCT123" s="1373"/>
      <c r="JCU123" s="1373"/>
      <c r="JCV123" s="1373"/>
      <c r="JCW123" s="1373"/>
      <c r="JCX123" s="1373"/>
      <c r="JCY123" s="1373"/>
      <c r="JCZ123" s="1373"/>
      <c r="JDA123" s="1373"/>
      <c r="JDB123" s="1373"/>
      <c r="JDC123" s="1373"/>
      <c r="JDD123" s="1373"/>
      <c r="JDE123" s="1373"/>
      <c r="JDF123" s="1373"/>
      <c r="JDG123" s="1373"/>
      <c r="JDH123" s="1373"/>
      <c r="JDI123" s="1373"/>
      <c r="JDJ123" s="1373"/>
      <c r="JDK123" s="1373"/>
      <c r="JDL123" s="1373"/>
      <c r="JDM123" s="1373"/>
      <c r="JDN123" s="1373"/>
      <c r="JDO123" s="1373"/>
      <c r="JDP123" s="1373"/>
      <c r="JDQ123" s="1373"/>
      <c r="JDR123" s="1373"/>
      <c r="JDS123" s="1373"/>
      <c r="JDT123" s="1373"/>
      <c r="JDU123" s="1373"/>
      <c r="JDV123" s="1373"/>
      <c r="JDW123" s="1373"/>
      <c r="JDX123" s="1373"/>
      <c r="JDY123" s="1373"/>
      <c r="JDZ123" s="1373"/>
      <c r="JEA123" s="1373"/>
      <c r="JEB123" s="1373"/>
      <c r="JEC123" s="1373"/>
      <c r="JED123" s="1373"/>
      <c r="JEE123" s="1373"/>
      <c r="JEF123" s="1373"/>
      <c r="JEG123" s="1373"/>
      <c r="JEH123" s="1373"/>
      <c r="JEI123" s="1373"/>
      <c r="JEJ123" s="1373"/>
      <c r="JEK123" s="1373"/>
      <c r="JEL123" s="1373"/>
      <c r="JEM123" s="1373"/>
      <c r="JEN123" s="1373"/>
      <c r="JEO123" s="1373"/>
      <c r="JEP123" s="1373"/>
      <c r="JEQ123" s="1373"/>
      <c r="JER123" s="1373"/>
      <c r="JES123" s="1373"/>
      <c r="JET123" s="1373"/>
      <c r="JEU123" s="1373"/>
      <c r="JEV123" s="1373"/>
      <c r="JEW123" s="1373"/>
      <c r="JEX123" s="1373"/>
      <c r="JEY123" s="1373"/>
      <c r="JEZ123" s="1373"/>
      <c r="JFA123" s="1373"/>
      <c r="JFB123" s="1373"/>
      <c r="JFC123" s="1373"/>
      <c r="JFD123" s="1373"/>
      <c r="JFE123" s="1373"/>
      <c r="JFF123" s="1373"/>
      <c r="JFG123" s="1373"/>
      <c r="JFH123" s="1373"/>
      <c r="JFI123" s="1373"/>
      <c r="JFJ123" s="1373"/>
      <c r="JFK123" s="1373"/>
      <c r="JFL123" s="1373"/>
      <c r="JFM123" s="1373"/>
      <c r="JFN123" s="1373"/>
      <c r="JFO123" s="1373"/>
      <c r="JFP123" s="1373"/>
      <c r="JFQ123" s="1373"/>
      <c r="JFR123" s="1373"/>
      <c r="JFS123" s="1373"/>
      <c r="JFT123" s="1373"/>
      <c r="JFU123" s="1373"/>
      <c r="JFV123" s="1373"/>
      <c r="JFW123" s="1373"/>
      <c r="JFX123" s="1373"/>
      <c r="JFY123" s="1373"/>
      <c r="JFZ123" s="1373"/>
      <c r="JGA123" s="1373"/>
      <c r="JGB123" s="1373"/>
      <c r="JGC123" s="1373"/>
      <c r="JGD123" s="1373"/>
      <c r="JGE123" s="1373"/>
      <c r="JGF123" s="1373"/>
      <c r="JGG123" s="1373"/>
      <c r="JGH123" s="1373"/>
      <c r="JGI123" s="1373"/>
      <c r="JGJ123" s="1373"/>
      <c r="JGK123" s="1373"/>
      <c r="JGL123" s="1373"/>
      <c r="JGM123" s="1373"/>
      <c r="JGN123" s="1373"/>
      <c r="JGO123" s="1373"/>
      <c r="JGP123" s="1373"/>
      <c r="JGQ123" s="1373"/>
      <c r="JGR123" s="1373"/>
      <c r="JGS123" s="1373"/>
      <c r="JGT123" s="1373"/>
      <c r="JGU123" s="1373"/>
      <c r="JGV123" s="1373"/>
      <c r="JGW123" s="1373"/>
      <c r="JGX123" s="1373"/>
      <c r="JGY123" s="1373"/>
      <c r="JGZ123" s="1373"/>
      <c r="JHA123" s="1373"/>
      <c r="JHB123" s="1373"/>
      <c r="JHC123" s="1373"/>
      <c r="JHD123" s="1373"/>
      <c r="JHE123" s="1373"/>
      <c r="JHF123" s="1373"/>
      <c r="JHG123" s="1373"/>
      <c r="JHH123" s="1373"/>
      <c r="JHI123" s="1373"/>
      <c r="JHJ123" s="1373"/>
      <c r="JHK123" s="1373"/>
      <c r="JHL123" s="1373"/>
      <c r="JHM123" s="1373"/>
      <c r="JHN123" s="1373"/>
      <c r="JHO123" s="1373"/>
      <c r="JHP123" s="1373"/>
      <c r="JHQ123" s="1373"/>
      <c r="JHR123" s="1373"/>
      <c r="JHS123" s="1373"/>
      <c r="JHT123" s="1373"/>
      <c r="JHU123" s="1373"/>
      <c r="JHV123" s="1373"/>
      <c r="JHW123" s="1373"/>
      <c r="JHX123" s="1373"/>
      <c r="JHY123" s="1373"/>
      <c r="JHZ123" s="1373"/>
      <c r="JIA123" s="1373"/>
      <c r="JIB123" s="1373"/>
      <c r="JIC123" s="1373"/>
      <c r="JID123" s="1373"/>
      <c r="JIE123" s="1373"/>
      <c r="JIF123" s="1373"/>
      <c r="JIG123" s="1373"/>
      <c r="JIH123" s="1373"/>
      <c r="JII123" s="1373"/>
      <c r="JIJ123" s="1373"/>
      <c r="JIK123" s="1373"/>
      <c r="JIL123" s="1373"/>
      <c r="JIM123" s="1373"/>
      <c r="JIN123" s="1373"/>
      <c r="JIO123" s="1373"/>
      <c r="JIP123" s="1373"/>
      <c r="JIQ123" s="1373"/>
      <c r="JIR123" s="1373"/>
      <c r="JIS123" s="1373"/>
      <c r="JIT123" s="1373"/>
      <c r="JIU123" s="1373"/>
      <c r="JIV123" s="1373"/>
      <c r="JIW123" s="1373"/>
      <c r="JIX123" s="1373"/>
      <c r="JIY123" s="1373"/>
      <c r="JIZ123" s="1373"/>
      <c r="JJA123" s="1373"/>
      <c r="JJB123" s="1373"/>
      <c r="JJC123" s="1373"/>
      <c r="JJD123" s="1373"/>
      <c r="JJE123" s="1373"/>
      <c r="JJF123" s="1373"/>
      <c r="JJG123" s="1373"/>
      <c r="JJH123" s="1373"/>
      <c r="JJI123" s="1373"/>
      <c r="JJJ123" s="1373"/>
      <c r="JJK123" s="1373"/>
      <c r="JJL123" s="1373"/>
      <c r="JJM123" s="1373"/>
      <c r="JJN123" s="1373"/>
      <c r="JJO123" s="1373"/>
      <c r="JJP123" s="1373"/>
      <c r="JJQ123" s="1373"/>
      <c r="JJR123" s="1373"/>
      <c r="JJS123" s="1373"/>
      <c r="JJT123" s="1373"/>
      <c r="JJU123" s="1373"/>
      <c r="JJV123" s="1373"/>
      <c r="JJW123" s="1373"/>
      <c r="JJX123" s="1373"/>
      <c r="JJY123" s="1373"/>
      <c r="JJZ123" s="1373"/>
      <c r="JKA123" s="1373"/>
      <c r="JKB123" s="1373"/>
      <c r="JKC123" s="1373"/>
      <c r="JKD123" s="1373"/>
      <c r="JKE123" s="1373"/>
      <c r="JKF123" s="1373"/>
      <c r="JKG123" s="1373"/>
      <c r="JKH123" s="1373"/>
      <c r="JKI123" s="1373"/>
      <c r="JKJ123" s="1373"/>
      <c r="JKK123" s="1373"/>
      <c r="JKL123" s="1373"/>
      <c r="JKM123" s="1373"/>
      <c r="JKN123" s="1373"/>
      <c r="JKO123" s="1373"/>
      <c r="JKP123" s="1373"/>
      <c r="JKQ123" s="1373"/>
      <c r="JKR123" s="1373"/>
      <c r="JKS123" s="1373"/>
      <c r="JKT123" s="1373"/>
      <c r="JKU123" s="1373"/>
      <c r="JKV123" s="1373"/>
      <c r="JKW123" s="1373"/>
      <c r="JKX123" s="1373"/>
      <c r="JKY123" s="1373"/>
      <c r="JKZ123" s="1373"/>
      <c r="JLA123" s="1373"/>
      <c r="JLB123" s="1373"/>
      <c r="JLC123" s="1373"/>
      <c r="JLD123" s="1373"/>
      <c r="JLE123" s="1373"/>
      <c r="JLF123" s="1373"/>
      <c r="JLG123" s="1373"/>
      <c r="JLH123" s="1373"/>
      <c r="JLI123" s="1373"/>
      <c r="JLJ123" s="1373"/>
      <c r="JLK123" s="1373"/>
      <c r="JLL123" s="1373"/>
      <c r="JLM123" s="1373"/>
      <c r="JLN123" s="1373"/>
      <c r="JLO123" s="1373"/>
      <c r="JLP123" s="1373"/>
      <c r="JLQ123" s="1373"/>
      <c r="JLR123" s="1373"/>
      <c r="JLS123" s="1373"/>
      <c r="JLT123" s="1373"/>
      <c r="JLU123" s="1373"/>
      <c r="JLV123" s="1373"/>
      <c r="JLW123" s="1373"/>
      <c r="JLX123" s="1373"/>
      <c r="JLY123" s="1373"/>
      <c r="JLZ123" s="1373"/>
      <c r="JMA123" s="1373"/>
      <c r="JMB123" s="1373"/>
      <c r="JMC123" s="1373"/>
      <c r="JMD123" s="1373"/>
      <c r="JME123" s="1373"/>
      <c r="JMF123" s="1373"/>
      <c r="JMG123" s="1373"/>
      <c r="JMH123" s="1373"/>
      <c r="JMI123" s="1373"/>
      <c r="JMJ123" s="1373"/>
      <c r="JMK123" s="1373"/>
      <c r="JML123" s="1373"/>
      <c r="JMM123" s="1373"/>
      <c r="JMN123" s="1373"/>
      <c r="JMO123" s="1373"/>
      <c r="JMP123" s="1373"/>
      <c r="JMQ123" s="1373"/>
      <c r="JMR123" s="1373"/>
      <c r="JMS123" s="1373"/>
      <c r="JMT123" s="1373"/>
      <c r="JMU123" s="1373"/>
      <c r="JMV123" s="1373"/>
      <c r="JMW123" s="1373"/>
      <c r="JMX123" s="1373"/>
      <c r="JMY123" s="1373"/>
      <c r="JMZ123" s="1373"/>
      <c r="JNA123" s="1373"/>
      <c r="JNB123" s="1373"/>
      <c r="JNC123" s="1373"/>
      <c r="JND123" s="1373"/>
      <c r="JNE123" s="1373"/>
      <c r="JNF123" s="1373"/>
      <c r="JNG123" s="1373"/>
      <c r="JNH123" s="1373"/>
      <c r="JNI123" s="1373"/>
      <c r="JNJ123" s="1373"/>
      <c r="JNK123" s="1373"/>
      <c r="JNL123" s="1373"/>
      <c r="JNM123" s="1373"/>
      <c r="JNN123" s="1373"/>
      <c r="JNO123" s="1373"/>
      <c r="JNP123" s="1373"/>
      <c r="JNQ123" s="1373"/>
      <c r="JNR123" s="1373"/>
      <c r="JNS123" s="1373"/>
      <c r="JNT123" s="1373"/>
      <c r="JNU123" s="1373"/>
      <c r="JNV123" s="1373"/>
      <c r="JNW123" s="1373"/>
      <c r="JNX123" s="1373"/>
      <c r="JNY123" s="1373"/>
      <c r="JNZ123" s="1373"/>
      <c r="JOA123" s="1373"/>
      <c r="JOB123" s="1373"/>
      <c r="JOC123" s="1373"/>
      <c r="JOD123" s="1373"/>
      <c r="JOE123" s="1373"/>
      <c r="JOF123" s="1373"/>
      <c r="JOG123" s="1373"/>
      <c r="JOH123" s="1373"/>
      <c r="JOI123" s="1373"/>
      <c r="JOJ123" s="1373"/>
      <c r="JOK123" s="1373"/>
      <c r="JOL123" s="1373"/>
      <c r="JOM123" s="1373"/>
      <c r="JON123" s="1373"/>
      <c r="JOO123" s="1373"/>
      <c r="JOP123" s="1373"/>
      <c r="JOQ123" s="1373"/>
      <c r="JOR123" s="1373"/>
      <c r="JOS123" s="1373"/>
      <c r="JOT123" s="1373"/>
      <c r="JOU123" s="1373"/>
      <c r="JOV123" s="1373"/>
      <c r="JOW123" s="1373"/>
      <c r="JOX123" s="1373"/>
      <c r="JOY123" s="1373"/>
      <c r="JOZ123" s="1373"/>
      <c r="JPA123" s="1373"/>
      <c r="JPB123" s="1373"/>
      <c r="JPC123" s="1373"/>
      <c r="JPD123" s="1373"/>
      <c r="JPE123" s="1373"/>
      <c r="JPF123" s="1373"/>
      <c r="JPG123" s="1373"/>
      <c r="JPH123" s="1373"/>
      <c r="JPI123" s="1373"/>
      <c r="JPJ123" s="1373"/>
      <c r="JPK123" s="1373"/>
      <c r="JPL123" s="1373"/>
      <c r="JPM123" s="1373"/>
      <c r="JPN123" s="1373"/>
      <c r="JPO123" s="1373"/>
      <c r="JPP123" s="1373"/>
      <c r="JPQ123" s="1373"/>
      <c r="JPR123" s="1373"/>
      <c r="JPS123" s="1373"/>
      <c r="JPT123" s="1373"/>
      <c r="JPU123" s="1373"/>
      <c r="JPV123" s="1373"/>
      <c r="JPW123" s="1373"/>
      <c r="JPX123" s="1373"/>
      <c r="JPY123" s="1373"/>
      <c r="JPZ123" s="1373"/>
      <c r="JQA123" s="1373"/>
      <c r="JQB123" s="1373"/>
      <c r="JQC123" s="1373"/>
      <c r="JQD123" s="1373"/>
      <c r="JQE123" s="1373"/>
      <c r="JQF123" s="1373"/>
      <c r="JQG123" s="1373"/>
      <c r="JQH123" s="1373"/>
      <c r="JQI123" s="1373"/>
      <c r="JQJ123" s="1373"/>
      <c r="JQK123" s="1373"/>
      <c r="JQL123" s="1373"/>
      <c r="JQM123" s="1373"/>
      <c r="JQN123" s="1373"/>
      <c r="JQO123" s="1373"/>
      <c r="JQP123" s="1373"/>
      <c r="JQQ123" s="1373"/>
      <c r="JQR123" s="1373"/>
      <c r="JQS123" s="1373"/>
      <c r="JQT123" s="1373"/>
      <c r="JQU123" s="1373"/>
      <c r="JQV123" s="1373"/>
      <c r="JQW123" s="1373"/>
      <c r="JQX123" s="1373"/>
      <c r="JQY123" s="1373"/>
      <c r="JQZ123" s="1373"/>
      <c r="JRA123" s="1373"/>
      <c r="JRB123" s="1373"/>
      <c r="JRC123" s="1373"/>
      <c r="JRD123" s="1373"/>
      <c r="JRE123" s="1373"/>
      <c r="JRF123" s="1373"/>
      <c r="JRG123" s="1373"/>
      <c r="JRH123" s="1373"/>
      <c r="JRI123" s="1373"/>
      <c r="JRJ123" s="1373"/>
      <c r="JRK123" s="1373"/>
      <c r="JRL123" s="1373"/>
      <c r="JRM123" s="1373"/>
      <c r="JRN123" s="1373"/>
      <c r="JRO123" s="1373"/>
      <c r="JRP123" s="1373"/>
      <c r="JRQ123" s="1373"/>
      <c r="JRR123" s="1373"/>
      <c r="JRS123" s="1373"/>
      <c r="JRT123" s="1373"/>
      <c r="JRU123" s="1373"/>
      <c r="JRV123" s="1373"/>
      <c r="JRW123" s="1373"/>
      <c r="JRX123" s="1373"/>
      <c r="JRY123" s="1373"/>
      <c r="JRZ123" s="1373"/>
      <c r="JSA123" s="1373"/>
      <c r="JSB123" s="1373"/>
      <c r="JSC123" s="1373"/>
      <c r="JSD123" s="1373"/>
      <c r="JSE123" s="1373"/>
      <c r="JSF123" s="1373"/>
      <c r="JSG123" s="1373"/>
      <c r="JSH123" s="1373"/>
      <c r="JSI123" s="1373"/>
      <c r="JSJ123" s="1373"/>
      <c r="JSK123" s="1373"/>
      <c r="JSL123" s="1373"/>
      <c r="JSM123" s="1373"/>
      <c r="JSN123" s="1373"/>
      <c r="JSO123" s="1373"/>
      <c r="JSP123" s="1373"/>
      <c r="JSQ123" s="1373"/>
      <c r="JSR123" s="1373"/>
      <c r="JSS123" s="1373"/>
      <c r="JST123" s="1373"/>
      <c r="JSU123" s="1373"/>
      <c r="JSV123" s="1373"/>
      <c r="JSW123" s="1373"/>
      <c r="JSX123" s="1373"/>
      <c r="JSY123" s="1373"/>
      <c r="JSZ123" s="1373"/>
      <c r="JTA123" s="1373"/>
      <c r="JTB123" s="1373"/>
      <c r="JTC123" s="1373"/>
      <c r="JTD123" s="1373"/>
      <c r="JTE123" s="1373"/>
      <c r="JTF123" s="1373"/>
      <c r="JTG123" s="1373"/>
      <c r="JTH123" s="1373"/>
      <c r="JTI123" s="1373"/>
      <c r="JTJ123" s="1373"/>
      <c r="JTK123" s="1373"/>
      <c r="JTL123" s="1373"/>
      <c r="JTM123" s="1373"/>
      <c r="JTN123" s="1373"/>
      <c r="JTO123" s="1373"/>
      <c r="JTP123" s="1373"/>
      <c r="JTQ123" s="1373"/>
      <c r="JTR123" s="1373"/>
      <c r="JTS123" s="1373"/>
      <c r="JTT123" s="1373"/>
      <c r="JTU123" s="1373"/>
      <c r="JTV123" s="1373"/>
      <c r="JTW123" s="1373"/>
      <c r="JTX123" s="1373"/>
      <c r="JTY123" s="1373"/>
      <c r="JTZ123" s="1373"/>
      <c r="JUA123" s="1373"/>
      <c r="JUB123" s="1373"/>
      <c r="JUC123" s="1373"/>
      <c r="JUD123" s="1373"/>
      <c r="JUE123" s="1373"/>
      <c r="JUF123" s="1373"/>
      <c r="JUG123" s="1373"/>
      <c r="JUH123" s="1373"/>
      <c r="JUI123" s="1373"/>
      <c r="JUJ123" s="1373"/>
      <c r="JUK123" s="1373"/>
      <c r="JUL123" s="1373"/>
      <c r="JUM123" s="1373"/>
      <c r="JUN123" s="1373"/>
      <c r="JUO123" s="1373"/>
      <c r="JUP123" s="1373"/>
      <c r="JUQ123" s="1373"/>
      <c r="JUR123" s="1373"/>
      <c r="JUS123" s="1373"/>
      <c r="JUT123" s="1373"/>
      <c r="JUU123" s="1373"/>
      <c r="JUV123" s="1373"/>
      <c r="JUW123" s="1373"/>
      <c r="JUX123" s="1373"/>
      <c r="JUY123" s="1373"/>
      <c r="JUZ123" s="1373"/>
      <c r="JVA123" s="1373"/>
      <c r="JVB123" s="1373"/>
      <c r="JVC123" s="1373"/>
      <c r="JVD123" s="1373"/>
      <c r="JVE123" s="1373"/>
      <c r="JVF123" s="1373"/>
      <c r="JVG123" s="1373"/>
      <c r="JVH123" s="1373"/>
      <c r="JVI123" s="1373"/>
      <c r="JVJ123" s="1373"/>
      <c r="JVK123" s="1373"/>
      <c r="JVL123" s="1373"/>
      <c r="JVM123" s="1373"/>
      <c r="JVN123" s="1373"/>
      <c r="JVO123" s="1373"/>
      <c r="JVP123" s="1373"/>
      <c r="JVQ123" s="1373"/>
      <c r="JVR123" s="1373"/>
      <c r="JVS123" s="1373"/>
      <c r="JVT123" s="1373"/>
      <c r="JVU123" s="1373"/>
      <c r="JVV123" s="1373"/>
      <c r="JVW123" s="1373"/>
      <c r="JVX123" s="1373"/>
      <c r="JVY123" s="1373"/>
      <c r="JVZ123" s="1373"/>
      <c r="JWA123" s="1373"/>
      <c r="JWB123" s="1373"/>
      <c r="JWC123" s="1373"/>
      <c r="JWD123" s="1373"/>
      <c r="JWE123" s="1373"/>
      <c r="JWF123" s="1373"/>
      <c r="JWG123" s="1373"/>
      <c r="JWH123" s="1373"/>
      <c r="JWI123" s="1373"/>
      <c r="JWJ123" s="1373"/>
      <c r="JWK123" s="1373"/>
      <c r="JWL123" s="1373"/>
      <c r="JWM123" s="1373"/>
      <c r="JWN123" s="1373"/>
      <c r="JWO123" s="1373"/>
      <c r="JWP123" s="1373"/>
      <c r="JWQ123" s="1373"/>
      <c r="JWR123" s="1373"/>
      <c r="JWS123" s="1373"/>
      <c r="JWT123" s="1373"/>
      <c r="JWU123" s="1373"/>
      <c r="JWV123" s="1373"/>
      <c r="JWW123" s="1373"/>
      <c r="JWX123" s="1373"/>
      <c r="JWY123" s="1373"/>
      <c r="JWZ123" s="1373"/>
      <c r="JXA123" s="1373"/>
      <c r="JXB123" s="1373"/>
      <c r="JXC123" s="1373"/>
      <c r="JXD123" s="1373"/>
      <c r="JXE123" s="1373"/>
      <c r="JXF123" s="1373"/>
      <c r="JXG123" s="1373"/>
      <c r="JXH123" s="1373"/>
      <c r="JXI123" s="1373"/>
      <c r="JXJ123" s="1373"/>
      <c r="JXK123" s="1373"/>
      <c r="JXL123" s="1373"/>
      <c r="JXM123" s="1373"/>
      <c r="JXN123" s="1373"/>
      <c r="JXO123" s="1373"/>
      <c r="JXP123" s="1373"/>
      <c r="JXQ123" s="1373"/>
      <c r="JXR123" s="1373"/>
      <c r="JXS123" s="1373"/>
      <c r="JXT123" s="1373"/>
      <c r="JXU123" s="1373"/>
      <c r="JXV123" s="1373"/>
      <c r="JXW123" s="1373"/>
      <c r="JXX123" s="1373"/>
      <c r="JXY123" s="1373"/>
      <c r="JXZ123" s="1373"/>
      <c r="JYA123" s="1373"/>
      <c r="JYB123" s="1373"/>
      <c r="JYC123" s="1373"/>
      <c r="JYD123" s="1373"/>
      <c r="JYE123" s="1373"/>
      <c r="JYF123" s="1373"/>
      <c r="JYG123" s="1373"/>
      <c r="JYH123" s="1373"/>
      <c r="JYI123" s="1373"/>
      <c r="JYJ123" s="1373"/>
      <c r="JYK123" s="1373"/>
      <c r="JYL123" s="1373"/>
      <c r="JYM123" s="1373"/>
      <c r="JYN123" s="1373"/>
      <c r="JYO123" s="1373"/>
      <c r="JYP123" s="1373"/>
      <c r="JYQ123" s="1373"/>
      <c r="JYR123" s="1373"/>
      <c r="JYS123" s="1373"/>
      <c r="JYT123" s="1373"/>
      <c r="JYU123" s="1373"/>
      <c r="JYV123" s="1373"/>
      <c r="JYW123" s="1373"/>
      <c r="JYX123" s="1373"/>
      <c r="JYY123" s="1373"/>
      <c r="JYZ123" s="1373"/>
      <c r="JZA123" s="1373"/>
      <c r="JZB123" s="1373"/>
      <c r="JZC123" s="1373"/>
      <c r="JZD123" s="1373"/>
      <c r="JZE123" s="1373"/>
      <c r="JZF123" s="1373"/>
      <c r="JZG123" s="1373"/>
      <c r="JZH123" s="1373"/>
      <c r="JZI123" s="1373"/>
      <c r="JZJ123" s="1373"/>
      <c r="JZK123" s="1373"/>
      <c r="JZL123" s="1373"/>
      <c r="JZM123" s="1373"/>
      <c r="JZN123" s="1373"/>
      <c r="JZO123" s="1373"/>
      <c r="JZP123" s="1373"/>
      <c r="JZQ123" s="1373"/>
      <c r="JZR123" s="1373"/>
      <c r="JZS123" s="1373"/>
      <c r="JZT123" s="1373"/>
      <c r="JZU123" s="1373"/>
      <c r="JZV123" s="1373"/>
      <c r="JZW123" s="1373"/>
      <c r="JZX123" s="1373"/>
      <c r="JZY123" s="1373"/>
      <c r="JZZ123" s="1373"/>
      <c r="KAA123" s="1373"/>
      <c r="KAB123" s="1373"/>
      <c r="KAC123" s="1373"/>
      <c r="KAD123" s="1373"/>
      <c r="KAE123" s="1373"/>
      <c r="KAF123" s="1373"/>
      <c r="KAG123" s="1373"/>
      <c r="KAH123" s="1373"/>
      <c r="KAI123" s="1373"/>
      <c r="KAJ123" s="1373"/>
      <c r="KAK123" s="1373"/>
      <c r="KAL123" s="1373"/>
      <c r="KAM123" s="1373"/>
      <c r="KAN123" s="1373"/>
      <c r="KAO123" s="1373"/>
      <c r="KAP123" s="1373"/>
      <c r="KAQ123" s="1373"/>
      <c r="KAR123" s="1373"/>
      <c r="KAS123" s="1373"/>
      <c r="KAT123" s="1373"/>
      <c r="KAU123" s="1373"/>
      <c r="KAV123" s="1373"/>
      <c r="KAW123" s="1373"/>
      <c r="KAX123" s="1373"/>
      <c r="KAY123" s="1373"/>
      <c r="KAZ123" s="1373"/>
      <c r="KBA123" s="1373"/>
      <c r="KBB123" s="1373"/>
      <c r="KBC123" s="1373"/>
      <c r="KBD123" s="1373"/>
      <c r="KBE123" s="1373"/>
      <c r="KBF123" s="1373"/>
      <c r="KBG123" s="1373"/>
      <c r="KBH123" s="1373"/>
      <c r="KBI123" s="1373"/>
      <c r="KBJ123" s="1373"/>
      <c r="KBK123" s="1373"/>
      <c r="KBL123" s="1373"/>
      <c r="KBM123" s="1373"/>
      <c r="KBN123" s="1373"/>
      <c r="KBO123" s="1373"/>
      <c r="KBP123" s="1373"/>
      <c r="KBQ123" s="1373"/>
      <c r="KBR123" s="1373"/>
      <c r="KBS123" s="1373"/>
      <c r="KBT123" s="1373"/>
      <c r="KBU123" s="1373"/>
      <c r="KBV123" s="1373"/>
      <c r="KBW123" s="1373"/>
      <c r="KBX123" s="1373"/>
      <c r="KBY123" s="1373"/>
      <c r="KBZ123" s="1373"/>
      <c r="KCA123" s="1373"/>
      <c r="KCB123" s="1373"/>
      <c r="KCC123" s="1373"/>
      <c r="KCD123" s="1373"/>
      <c r="KCE123" s="1373"/>
      <c r="KCF123" s="1373"/>
      <c r="KCG123" s="1373"/>
      <c r="KCH123" s="1373"/>
      <c r="KCI123" s="1373"/>
      <c r="KCJ123" s="1373"/>
      <c r="KCK123" s="1373"/>
      <c r="KCL123" s="1373"/>
      <c r="KCM123" s="1373"/>
      <c r="KCN123" s="1373"/>
      <c r="KCO123" s="1373"/>
      <c r="KCP123" s="1373"/>
      <c r="KCQ123" s="1373"/>
      <c r="KCR123" s="1373"/>
      <c r="KCS123" s="1373"/>
      <c r="KCT123" s="1373"/>
      <c r="KCU123" s="1373"/>
      <c r="KCV123" s="1373"/>
      <c r="KCW123" s="1373"/>
      <c r="KCX123" s="1373"/>
      <c r="KCY123" s="1373"/>
      <c r="KCZ123" s="1373"/>
      <c r="KDA123" s="1373"/>
      <c r="KDB123" s="1373"/>
      <c r="KDC123" s="1373"/>
      <c r="KDD123" s="1373"/>
      <c r="KDE123" s="1373"/>
      <c r="KDF123" s="1373"/>
      <c r="KDG123" s="1373"/>
      <c r="KDH123" s="1373"/>
      <c r="KDI123" s="1373"/>
      <c r="KDJ123" s="1373"/>
      <c r="KDK123" s="1373"/>
      <c r="KDL123" s="1373"/>
      <c r="KDM123" s="1373"/>
      <c r="KDN123" s="1373"/>
      <c r="KDO123" s="1373"/>
      <c r="KDP123" s="1373"/>
      <c r="KDQ123" s="1373"/>
      <c r="KDR123" s="1373"/>
      <c r="KDS123" s="1373"/>
      <c r="KDT123" s="1373"/>
      <c r="KDU123" s="1373"/>
      <c r="KDV123" s="1373"/>
      <c r="KDW123" s="1373"/>
      <c r="KDX123" s="1373"/>
      <c r="KDY123" s="1373"/>
      <c r="KDZ123" s="1373"/>
      <c r="KEA123" s="1373"/>
      <c r="KEB123" s="1373"/>
      <c r="KEC123" s="1373"/>
      <c r="KED123" s="1373"/>
      <c r="KEE123" s="1373"/>
      <c r="KEF123" s="1373"/>
      <c r="KEG123" s="1373"/>
      <c r="KEH123" s="1373"/>
      <c r="KEI123" s="1373"/>
      <c r="KEJ123" s="1373"/>
      <c r="KEK123" s="1373"/>
      <c r="KEL123" s="1373"/>
      <c r="KEM123" s="1373"/>
      <c r="KEN123" s="1373"/>
      <c r="KEO123" s="1373"/>
      <c r="KEP123" s="1373"/>
      <c r="KEQ123" s="1373"/>
      <c r="KER123" s="1373"/>
      <c r="KES123" s="1373"/>
      <c r="KET123" s="1373"/>
      <c r="KEU123" s="1373"/>
      <c r="KEV123" s="1373"/>
      <c r="KEW123" s="1373"/>
      <c r="KEX123" s="1373"/>
      <c r="KEY123" s="1373"/>
      <c r="KEZ123" s="1373"/>
      <c r="KFA123" s="1373"/>
      <c r="KFB123" s="1373"/>
      <c r="KFC123" s="1373"/>
      <c r="KFD123" s="1373"/>
      <c r="KFE123" s="1373"/>
      <c r="KFF123" s="1373"/>
      <c r="KFG123" s="1373"/>
      <c r="KFH123" s="1373"/>
      <c r="KFI123" s="1373"/>
      <c r="KFJ123" s="1373"/>
      <c r="KFK123" s="1373"/>
      <c r="KFL123" s="1373"/>
      <c r="KFM123" s="1373"/>
      <c r="KFN123" s="1373"/>
      <c r="KFO123" s="1373"/>
      <c r="KFP123" s="1373"/>
      <c r="KFQ123" s="1373"/>
      <c r="KFR123" s="1373"/>
      <c r="KFS123" s="1373"/>
      <c r="KFT123" s="1373"/>
      <c r="KFU123" s="1373"/>
      <c r="KFV123" s="1373"/>
      <c r="KFW123" s="1373"/>
      <c r="KFX123" s="1373"/>
      <c r="KFY123" s="1373"/>
      <c r="KFZ123" s="1373"/>
      <c r="KGA123" s="1373"/>
      <c r="KGB123" s="1373"/>
      <c r="KGC123" s="1373"/>
      <c r="KGD123" s="1373"/>
      <c r="KGE123" s="1373"/>
      <c r="KGF123" s="1373"/>
      <c r="KGG123" s="1373"/>
      <c r="KGH123" s="1373"/>
      <c r="KGI123" s="1373"/>
      <c r="KGJ123" s="1373"/>
      <c r="KGK123" s="1373"/>
      <c r="KGL123" s="1373"/>
      <c r="KGM123" s="1373"/>
      <c r="KGN123" s="1373"/>
      <c r="KGO123" s="1373"/>
      <c r="KGP123" s="1373"/>
      <c r="KGQ123" s="1373"/>
      <c r="KGR123" s="1373"/>
      <c r="KGS123" s="1373"/>
      <c r="KGT123" s="1373"/>
      <c r="KGU123" s="1373"/>
      <c r="KGV123" s="1373"/>
      <c r="KGW123" s="1373"/>
      <c r="KGX123" s="1373"/>
      <c r="KGY123" s="1373"/>
      <c r="KGZ123" s="1373"/>
      <c r="KHA123" s="1373"/>
      <c r="KHB123" s="1373"/>
      <c r="KHC123" s="1373"/>
      <c r="KHD123" s="1373"/>
      <c r="KHE123" s="1373"/>
      <c r="KHF123" s="1373"/>
      <c r="KHG123" s="1373"/>
      <c r="KHH123" s="1373"/>
      <c r="KHI123" s="1373"/>
      <c r="KHJ123" s="1373"/>
      <c r="KHK123" s="1373"/>
      <c r="KHL123" s="1373"/>
      <c r="KHM123" s="1373"/>
      <c r="KHN123" s="1373"/>
      <c r="KHO123" s="1373"/>
      <c r="KHP123" s="1373"/>
      <c r="KHQ123" s="1373"/>
      <c r="KHR123" s="1373"/>
      <c r="KHS123" s="1373"/>
      <c r="KHT123" s="1373"/>
      <c r="KHU123" s="1373"/>
      <c r="KHV123" s="1373"/>
      <c r="KHW123" s="1373"/>
      <c r="KHX123" s="1373"/>
      <c r="KHY123" s="1373"/>
      <c r="KHZ123" s="1373"/>
      <c r="KIA123" s="1373"/>
      <c r="KIB123" s="1373"/>
      <c r="KIC123" s="1373"/>
      <c r="KID123" s="1373"/>
      <c r="KIE123" s="1373"/>
      <c r="KIF123" s="1373"/>
      <c r="KIG123" s="1373"/>
      <c r="KIH123" s="1373"/>
      <c r="KII123" s="1373"/>
      <c r="KIJ123" s="1373"/>
      <c r="KIK123" s="1373"/>
      <c r="KIL123" s="1373"/>
      <c r="KIM123" s="1373"/>
      <c r="KIN123" s="1373"/>
      <c r="KIO123" s="1373"/>
      <c r="KIP123" s="1373"/>
      <c r="KIQ123" s="1373"/>
      <c r="KIR123" s="1373"/>
      <c r="KIS123" s="1373"/>
      <c r="KIT123" s="1373"/>
      <c r="KIU123" s="1373"/>
      <c r="KIV123" s="1373"/>
      <c r="KIW123" s="1373"/>
      <c r="KIX123" s="1373"/>
      <c r="KIY123" s="1373"/>
      <c r="KIZ123" s="1373"/>
      <c r="KJA123" s="1373"/>
      <c r="KJB123" s="1373"/>
      <c r="KJC123" s="1373"/>
      <c r="KJD123" s="1373"/>
      <c r="KJE123" s="1373"/>
      <c r="KJF123" s="1373"/>
      <c r="KJG123" s="1373"/>
      <c r="KJH123" s="1373"/>
      <c r="KJI123" s="1373"/>
      <c r="KJJ123" s="1373"/>
      <c r="KJK123" s="1373"/>
      <c r="KJL123" s="1373"/>
      <c r="KJM123" s="1373"/>
      <c r="KJN123" s="1373"/>
      <c r="KJO123" s="1373"/>
      <c r="KJP123" s="1373"/>
      <c r="KJQ123" s="1373"/>
      <c r="KJR123" s="1373"/>
      <c r="KJS123" s="1373"/>
      <c r="KJT123" s="1373"/>
      <c r="KJU123" s="1373"/>
      <c r="KJV123" s="1373"/>
      <c r="KJW123" s="1373"/>
      <c r="KJX123" s="1373"/>
      <c r="KJY123" s="1373"/>
      <c r="KJZ123" s="1373"/>
      <c r="KKA123" s="1373"/>
      <c r="KKB123" s="1373"/>
      <c r="KKC123" s="1373"/>
      <c r="KKD123" s="1373"/>
      <c r="KKE123" s="1373"/>
      <c r="KKF123" s="1373"/>
      <c r="KKG123" s="1373"/>
      <c r="KKH123" s="1373"/>
      <c r="KKI123" s="1373"/>
      <c r="KKJ123" s="1373"/>
      <c r="KKK123" s="1373"/>
      <c r="KKL123" s="1373"/>
      <c r="KKM123" s="1373"/>
      <c r="KKN123" s="1373"/>
      <c r="KKO123" s="1373"/>
      <c r="KKP123" s="1373"/>
      <c r="KKQ123" s="1373"/>
      <c r="KKR123" s="1373"/>
      <c r="KKS123" s="1373"/>
      <c r="KKT123" s="1373"/>
      <c r="KKU123" s="1373"/>
      <c r="KKV123" s="1373"/>
      <c r="KKW123" s="1373"/>
      <c r="KKX123" s="1373"/>
      <c r="KKY123" s="1373"/>
      <c r="KKZ123" s="1373"/>
      <c r="KLA123" s="1373"/>
      <c r="KLB123" s="1373"/>
      <c r="KLC123" s="1373"/>
      <c r="KLD123" s="1373"/>
      <c r="KLE123" s="1373"/>
      <c r="KLF123" s="1373"/>
      <c r="KLG123" s="1373"/>
      <c r="KLH123" s="1373"/>
      <c r="KLI123" s="1373"/>
      <c r="KLJ123" s="1373"/>
      <c r="KLK123" s="1373"/>
      <c r="KLL123" s="1373"/>
      <c r="KLM123" s="1373"/>
      <c r="KLN123" s="1373"/>
      <c r="KLO123" s="1373"/>
      <c r="KLP123" s="1373"/>
      <c r="KLQ123" s="1373"/>
      <c r="KLR123" s="1373"/>
      <c r="KLS123" s="1373"/>
      <c r="KLT123" s="1373"/>
      <c r="KLU123" s="1373"/>
      <c r="KLV123" s="1373"/>
      <c r="KLW123" s="1373"/>
      <c r="KLX123" s="1373"/>
      <c r="KLY123" s="1373"/>
      <c r="KLZ123" s="1373"/>
      <c r="KMA123" s="1373"/>
      <c r="KMB123" s="1373"/>
      <c r="KMC123" s="1373"/>
      <c r="KMD123" s="1373"/>
      <c r="KME123" s="1373"/>
      <c r="KMF123" s="1373"/>
      <c r="KMG123" s="1373"/>
      <c r="KMH123" s="1373"/>
      <c r="KMI123" s="1373"/>
      <c r="KMJ123" s="1373"/>
      <c r="KMK123" s="1373"/>
      <c r="KML123" s="1373"/>
      <c r="KMM123" s="1373"/>
      <c r="KMN123" s="1373"/>
      <c r="KMO123" s="1373"/>
      <c r="KMP123" s="1373"/>
      <c r="KMQ123" s="1373"/>
      <c r="KMR123" s="1373"/>
      <c r="KMS123" s="1373"/>
      <c r="KMT123" s="1373"/>
      <c r="KMU123" s="1373"/>
      <c r="KMV123" s="1373"/>
      <c r="KMW123" s="1373"/>
      <c r="KMX123" s="1373"/>
      <c r="KMY123" s="1373"/>
      <c r="KMZ123" s="1373"/>
      <c r="KNA123" s="1373"/>
      <c r="KNB123" s="1373"/>
      <c r="KNC123" s="1373"/>
      <c r="KND123" s="1373"/>
      <c r="KNE123" s="1373"/>
      <c r="KNF123" s="1373"/>
      <c r="KNG123" s="1373"/>
      <c r="KNH123" s="1373"/>
      <c r="KNI123" s="1373"/>
      <c r="KNJ123" s="1373"/>
      <c r="KNK123" s="1373"/>
      <c r="KNL123" s="1373"/>
      <c r="KNM123" s="1373"/>
      <c r="KNN123" s="1373"/>
      <c r="KNO123" s="1373"/>
      <c r="KNP123" s="1373"/>
      <c r="KNQ123" s="1373"/>
      <c r="KNR123" s="1373"/>
      <c r="KNS123" s="1373"/>
      <c r="KNT123" s="1373"/>
      <c r="KNU123" s="1373"/>
      <c r="KNV123" s="1373"/>
      <c r="KNW123" s="1373"/>
      <c r="KNX123" s="1373"/>
      <c r="KNY123" s="1373"/>
      <c r="KNZ123" s="1373"/>
      <c r="KOA123" s="1373"/>
      <c r="KOB123" s="1373"/>
      <c r="KOC123" s="1373"/>
      <c r="KOD123" s="1373"/>
      <c r="KOE123" s="1373"/>
      <c r="KOF123" s="1373"/>
      <c r="KOG123" s="1373"/>
      <c r="KOH123" s="1373"/>
      <c r="KOI123" s="1373"/>
      <c r="KOJ123" s="1373"/>
      <c r="KOK123" s="1373"/>
      <c r="KOL123" s="1373"/>
      <c r="KOM123" s="1373"/>
      <c r="KON123" s="1373"/>
      <c r="KOO123" s="1373"/>
      <c r="KOP123" s="1373"/>
      <c r="KOQ123" s="1373"/>
      <c r="KOR123" s="1373"/>
      <c r="KOS123" s="1373"/>
      <c r="KOT123" s="1373"/>
      <c r="KOU123" s="1373"/>
      <c r="KOV123" s="1373"/>
      <c r="KOW123" s="1373"/>
      <c r="KOX123" s="1373"/>
      <c r="KOY123" s="1373"/>
      <c r="KOZ123" s="1373"/>
      <c r="KPA123" s="1373"/>
      <c r="KPB123" s="1373"/>
      <c r="KPC123" s="1373"/>
      <c r="KPD123" s="1373"/>
      <c r="KPE123" s="1373"/>
      <c r="KPF123" s="1373"/>
      <c r="KPG123" s="1373"/>
      <c r="KPH123" s="1373"/>
      <c r="KPI123" s="1373"/>
      <c r="KPJ123" s="1373"/>
      <c r="KPK123" s="1373"/>
      <c r="KPL123" s="1373"/>
      <c r="KPM123" s="1373"/>
      <c r="KPN123" s="1373"/>
      <c r="KPO123" s="1373"/>
      <c r="KPP123" s="1373"/>
      <c r="KPQ123" s="1373"/>
      <c r="KPR123" s="1373"/>
      <c r="KPS123" s="1373"/>
      <c r="KPT123" s="1373"/>
      <c r="KPU123" s="1373"/>
      <c r="KPV123" s="1373"/>
      <c r="KPW123" s="1373"/>
      <c r="KPX123" s="1373"/>
      <c r="KPY123" s="1373"/>
      <c r="KPZ123" s="1373"/>
      <c r="KQA123" s="1373"/>
      <c r="KQB123" s="1373"/>
      <c r="KQC123" s="1373"/>
      <c r="KQD123" s="1373"/>
      <c r="KQE123" s="1373"/>
      <c r="KQF123" s="1373"/>
      <c r="KQG123" s="1373"/>
      <c r="KQH123" s="1373"/>
      <c r="KQI123" s="1373"/>
      <c r="KQJ123" s="1373"/>
      <c r="KQK123" s="1373"/>
      <c r="KQL123" s="1373"/>
      <c r="KQM123" s="1373"/>
      <c r="KQN123" s="1373"/>
      <c r="KQO123" s="1373"/>
      <c r="KQP123" s="1373"/>
      <c r="KQQ123" s="1373"/>
      <c r="KQR123" s="1373"/>
      <c r="KQS123" s="1373"/>
      <c r="KQT123" s="1373"/>
      <c r="KQU123" s="1373"/>
      <c r="KQV123" s="1373"/>
      <c r="KQW123" s="1373"/>
      <c r="KQX123" s="1373"/>
      <c r="KQY123" s="1373"/>
      <c r="KQZ123" s="1373"/>
      <c r="KRA123" s="1373"/>
      <c r="KRB123" s="1373"/>
      <c r="KRC123" s="1373"/>
      <c r="KRD123" s="1373"/>
      <c r="KRE123" s="1373"/>
      <c r="KRF123" s="1373"/>
      <c r="KRG123" s="1373"/>
      <c r="KRH123" s="1373"/>
      <c r="KRI123" s="1373"/>
      <c r="KRJ123" s="1373"/>
      <c r="KRK123" s="1373"/>
      <c r="KRL123" s="1373"/>
      <c r="KRM123" s="1373"/>
      <c r="KRN123" s="1373"/>
      <c r="KRO123" s="1373"/>
      <c r="KRP123" s="1373"/>
      <c r="KRQ123" s="1373"/>
      <c r="KRR123" s="1373"/>
      <c r="KRS123" s="1373"/>
      <c r="KRT123" s="1373"/>
      <c r="KRU123" s="1373"/>
      <c r="KRV123" s="1373"/>
      <c r="KRW123" s="1373"/>
      <c r="KRX123" s="1373"/>
      <c r="KRY123" s="1373"/>
      <c r="KRZ123" s="1373"/>
      <c r="KSA123" s="1373"/>
      <c r="KSB123" s="1373"/>
      <c r="KSC123" s="1373"/>
      <c r="KSD123" s="1373"/>
      <c r="KSE123" s="1373"/>
      <c r="KSF123" s="1373"/>
      <c r="KSG123" s="1373"/>
      <c r="KSH123" s="1373"/>
      <c r="KSI123" s="1373"/>
      <c r="KSJ123" s="1373"/>
      <c r="KSK123" s="1373"/>
      <c r="KSL123" s="1373"/>
      <c r="KSM123" s="1373"/>
      <c r="KSN123" s="1373"/>
      <c r="KSO123" s="1373"/>
      <c r="KSP123" s="1373"/>
      <c r="KSQ123" s="1373"/>
      <c r="KSR123" s="1373"/>
      <c r="KSS123" s="1373"/>
      <c r="KST123" s="1373"/>
      <c r="KSU123" s="1373"/>
      <c r="KSV123" s="1373"/>
      <c r="KSW123" s="1373"/>
      <c r="KSX123" s="1373"/>
      <c r="KSY123" s="1373"/>
      <c r="KSZ123" s="1373"/>
      <c r="KTA123" s="1373"/>
      <c r="KTB123" s="1373"/>
      <c r="KTC123" s="1373"/>
      <c r="KTD123" s="1373"/>
      <c r="KTE123" s="1373"/>
      <c r="KTF123" s="1373"/>
      <c r="KTG123" s="1373"/>
      <c r="KTH123" s="1373"/>
      <c r="KTI123" s="1373"/>
      <c r="KTJ123" s="1373"/>
      <c r="KTK123" s="1373"/>
      <c r="KTL123" s="1373"/>
      <c r="KTM123" s="1373"/>
      <c r="KTN123" s="1373"/>
      <c r="KTO123" s="1373"/>
      <c r="KTP123" s="1373"/>
      <c r="KTQ123" s="1373"/>
      <c r="KTR123" s="1373"/>
      <c r="KTS123" s="1373"/>
      <c r="KTT123" s="1373"/>
      <c r="KTU123" s="1373"/>
      <c r="KTV123" s="1373"/>
      <c r="KTW123" s="1373"/>
      <c r="KTX123" s="1373"/>
      <c r="KTY123" s="1373"/>
      <c r="KTZ123" s="1373"/>
      <c r="KUA123" s="1373"/>
      <c r="KUB123" s="1373"/>
      <c r="KUC123" s="1373"/>
      <c r="KUD123" s="1373"/>
      <c r="KUE123" s="1373"/>
      <c r="KUF123" s="1373"/>
      <c r="KUG123" s="1373"/>
      <c r="KUH123" s="1373"/>
      <c r="KUI123" s="1373"/>
      <c r="KUJ123" s="1373"/>
      <c r="KUK123" s="1373"/>
      <c r="KUL123" s="1373"/>
      <c r="KUM123" s="1373"/>
      <c r="KUN123" s="1373"/>
      <c r="KUO123" s="1373"/>
      <c r="KUP123" s="1373"/>
      <c r="KUQ123" s="1373"/>
      <c r="KUR123" s="1373"/>
      <c r="KUS123" s="1373"/>
      <c r="KUT123" s="1373"/>
      <c r="KUU123" s="1373"/>
      <c r="KUV123" s="1373"/>
      <c r="KUW123" s="1373"/>
      <c r="KUX123" s="1373"/>
      <c r="KUY123" s="1373"/>
      <c r="KUZ123" s="1373"/>
      <c r="KVA123" s="1373"/>
      <c r="KVB123" s="1373"/>
      <c r="KVC123" s="1373"/>
      <c r="KVD123" s="1373"/>
      <c r="KVE123" s="1373"/>
      <c r="KVF123" s="1373"/>
      <c r="KVG123" s="1373"/>
      <c r="KVH123" s="1373"/>
      <c r="KVI123" s="1373"/>
      <c r="KVJ123" s="1373"/>
      <c r="KVK123" s="1373"/>
      <c r="KVL123" s="1373"/>
      <c r="KVM123" s="1373"/>
      <c r="KVN123" s="1373"/>
      <c r="KVO123" s="1373"/>
      <c r="KVP123" s="1373"/>
      <c r="KVQ123" s="1373"/>
      <c r="KVR123" s="1373"/>
      <c r="KVS123" s="1373"/>
      <c r="KVT123" s="1373"/>
      <c r="KVU123" s="1373"/>
      <c r="KVV123" s="1373"/>
      <c r="KVW123" s="1373"/>
      <c r="KVX123" s="1373"/>
      <c r="KVY123" s="1373"/>
      <c r="KVZ123" s="1373"/>
      <c r="KWA123" s="1373"/>
      <c r="KWB123" s="1373"/>
      <c r="KWC123" s="1373"/>
      <c r="KWD123" s="1373"/>
      <c r="KWE123" s="1373"/>
      <c r="KWF123" s="1373"/>
      <c r="KWG123" s="1373"/>
      <c r="KWH123" s="1373"/>
      <c r="KWI123" s="1373"/>
      <c r="KWJ123" s="1373"/>
      <c r="KWK123" s="1373"/>
      <c r="KWL123" s="1373"/>
      <c r="KWM123" s="1373"/>
      <c r="KWN123" s="1373"/>
      <c r="KWO123" s="1373"/>
      <c r="KWP123" s="1373"/>
      <c r="KWQ123" s="1373"/>
      <c r="KWR123" s="1373"/>
      <c r="KWS123" s="1373"/>
      <c r="KWT123" s="1373"/>
      <c r="KWU123" s="1373"/>
      <c r="KWV123" s="1373"/>
      <c r="KWW123" s="1373"/>
      <c r="KWX123" s="1373"/>
      <c r="KWY123" s="1373"/>
      <c r="KWZ123" s="1373"/>
      <c r="KXA123" s="1373"/>
      <c r="KXB123" s="1373"/>
      <c r="KXC123" s="1373"/>
      <c r="KXD123" s="1373"/>
      <c r="KXE123" s="1373"/>
      <c r="KXF123" s="1373"/>
      <c r="KXG123" s="1373"/>
      <c r="KXH123" s="1373"/>
      <c r="KXI123" s="1373"/>
      <c r="KXJ123" s="1373"/>
      <c r="KXK123" s="1373"/>
      <c r="KXL123" s="1373"/>
      <c r="KXM123" s="1373"/>
      <c r="KXN123" s="1373"/>
      <c r="KXO123" s="1373"/>
      <c r="KXP123" s="1373"/>
      <c r="KXQ123" s="1373"/>
      <c r="KXR123" s="1373"/>
      <c r="KXS123" s="1373"/>
      <c r="KXT123" s="1373"/>
      <c r="KXU123" s="1373"/>
      <c r="KXV123" s="1373"/>
      <c r="KXW123" s="1373"/>
      <c r="KXX123" s="1373"/>
      <c r="KXY123" s="1373"/>
      <c r="KXZ123" s="1373"/>
      <c r="KYA123" s="1373"/>
      <c r="KYB123" s="1373"/>
      <c r="KYC123" s="1373"/>
      <c r="KYD123" s="1373"/>
      <c r="KYE123" s="1373"/>
      <c r="KYF123" s="1373"/>
      <c r="KYG123" s="1373"/>
      <c r="KYH123" s="1373"/>
      <c r="KYI123" s="1373"/>
      <c r="KYJ123" s="1373"/>
      <c r="KYK123" s="1373"/>
      <c r="KYL123" s="1373"/>
      <c r="KYM123" s="1373"/>
      <c r="KYN123" s="1373"/>
      <c r="KYO123" s="1373"/>
      <c r="KYP123" s="1373"/>
      <c r="KYQ123" s="1373"/>
      <c r="KYR123" s="1373"/>
      <c r="KYS123" s="1373"/>
      <c r="KYT123" s="1373"/>
      <c r="KYU123" s="1373"/>
      <c r="KYV123" s="1373"/>
      <c r="KYW123" s="1373"/>
      <c r="KYX123" s="1373"/>
      <c r="KYY123" s="1373"/>
      <c r="KYZ123" s="1373"/>
      <c r="KZA123" s="1373"/>
      <c r="KZB123" s="1373"/>
      <c r="KZC123" s="1373"/>
      <c r="KZD123" s="1373"/>
      <c r="KZE123" s="1373"/>
      <c r="KZF123" s="1373"/>
      <c r="KZG123" s="1373"/>
      <c r="KZH123" s="1373"/>
      <c r="KZI123" s="1373"/>
      <c r="KZJ123" s="1373"/>
      <c r="KZK123" s="1373"/>
      <c r="KZL123" s="1373"/>
      <c r="KZM123" s="1373"/>
      <c r="KZN123" s="1373"/>
      <c r="KZO123" s="1373"/>
      <c r="KZP123" s="1373"/>
      <c r="KZQ123" s="1373"/>
      <c r="KZR123" s="1373"/>
      <c r="KZS123" s="1373"/>
      <c r="KZT123" s="1373"/>
      <c r="KZU123" s="1373"/>
      <c r="KZV123" s="1373"/>
      <c r="KZW123" s="1373"/>
      <c r="KZX123" s="1373"/>
      <c r="KZY123" s="1373"/>
      <c r="KZZ123" s="1373"/>
      <c r="LAA123" s="1373"/>
      <c r="LAB123" s="1373"/>
      <c r="LAC123" s="1373"/>
      <c r="LAD123" s="1373"/>
      <c r="LAE123" s="1373"/>
      <c r="LAF123" s="1373"/>
      <c r="LAG123" s="1373"/>
      <c r="LAH123" s="1373"/>
      <c r="LAI123" s="1373"/>
      <c r="LAJ123" s="1373"/>
      <c r="LAK123" s="1373"/>
      <c r="LAL123" s="1373"/>
      <c r="LAM123" s="1373"/>
      <c r="LAN123" s="1373"/>
      <c r="LAO123" s="1373"/>
      <c r="LAP123" s="1373"/>
      <c r="LAQ123" s="1373"/>
      <c r="LAR123" s="1373"/>
      <c r="LAS123" s="1373"/>
      <c r="LAT123" s="1373"/>
      <c r="LAU123" s="1373"/>
      <c r="LAV123" s="1373"/>
      <c r="LAW123" s="1373"/>
      <c r="LAX123" s="1373"/>
      <c r="LAY123" s="1373"/>
      <c r="LAZ123" s="1373"/>
      <c r="LBA123" s="1373"/>
      <c r="LBB123" s="1373"/>
      <c r="LBC123" s="1373"/>
      <c r="LBD123" s="1373"/>
      <c r="LBE123" s="1373"/>
      <c r="LBF123" s="1373"/>
      <c r="LBG123" s="1373"/>
      <c r="LBH123" s="1373"/>
      <c r="LBI123" s="1373"/>
      <c r="LBJ123" s="1373"/>
      <c r="LBK123" s="1373"/>
      <c r="LBL123" s="1373"/>
      <c r="LBM123" s="1373"/>
      <c r="LBN123" s="1373"/>
      <c r="LBO123" s="1373"/>
      <c r="LBP123" s="1373"/>
      <c r="LBQ123" s="1373"/>
      <c r="LBR123" s="1373"/>
      <c r="LBS123" s="1373"/>
      <c r="LBT123" s="1373"/>
      <c r="LBU123" s="1373"/>
      <c r="LBV123" s="1373"/>
      <c r="LBW123" s="1373"/>
      <c r="LBX123" s="1373"/>
      <c r="LBY123" s="1373"/>
      <c r="LBZ123" s="1373"/>
      <c r="LCA123" s="1373"/>
      <c r="LCB123" s="1373"/>
      <c r="LCC123" s="1373"/>
      <c r="LCD123" s="1373"/>
      <c r="LCE123" s="1373"/>
      <c r="LCF123" s="1373"/>
      <c r="LCG123" s="1373"/>
      <c r="LCH123" s="1373"/>
      <c r="LCI123" s="1373"/>
      <c r="LCJ123" s="1373"/>
      <c r="LCK123" s="1373"/>
      <c r="LCL123" s="1373"/>
      <c r="LCM123" s="1373"/>
      <c r="LCN123" s="1373"/>
      <c r="LCO123" s="1373"/>
      <c r="LCP123" s="1373"/>
      <c r="LCQ123" s="1373"/>
      <c r="LCR123" s="1373"/>
      <c r="LCS123" s="1373"/>
      <c r="LCT123" s="1373"/>
      <c r="LCU123" s="1373"/>
      <c r="LCV123" s="1373"/>
      <c r="LCW123" s="1373"/>
      <c r="LCX123" s="1373"/>
      <c r="LCY123" s="1373"/>
      <c r="LCZ123" s="1373"/>
      <c r="LDA123" s="1373"/>
      <c r="LDB123" s="1373"/>
      <c r="LDC123" s="1373"/>
      <c r="LDD123" s="1373"/>
      <c r="LDE123" s="1373"/>
      <c r="LDF123" s="1373"/>
      <c r="LDG123" s="1373"/>
      <c r="LDH123" s="1373"/>
      <c r="LDI123" s="1373"/>
      <c r="LDJ123" s="1373"/>
      <c r="LDK123" s="1373"/>
      <c r="LDL123" s="1373"/>
      <c r="LDM123" s="1373"/>
      <c r="LDN123" s="1373"/>
      <c r="LDO123" s="1373"/>
      <c r="LDP123" s="1373"/>
      <c r="LDQ123" s="1373"/>
      <c r="LDR123" s="1373"/>
      <c r="LDS123" s="1373"/>
      <c r="LDT123" s="1373"/>
      <c r="LDU123" s="1373"/>
      <c r="LDV123" s="1373"/>
      <c r="LDW123" s="1373"/>
      <c r="LDX123" s="1373"/>
      <c r="LDY123" s="1373"/>
      <c r="LDZ123" s="1373"/>
      <c r="LEA123" s="1373"/>
      <c r="LEB123" s="1373"/>
      <c r="LEC123" s="1373"/>
      <c r="LED123" s="1373"/>
      <c r="LEE123" s="1373"/>
      <c r="LEF123" s="1373"/>
      <c r="LEG123" s="1373"/>
      <c r="LEH123" s="1373"/>
      <c r="LEI123" s="1373"/>
      <c r="LEJ123" s="1373"/>
      <c r="LEK123" s="1373"/>
      <c r="LEL123" s="1373"/>
      <c r="LEM123" s="1373"/>
      <c r="LEN123" s="1373"/>
      <c r="LEO123" s="1373"/>
      <c r="LEP123" s="1373"/>
      <c r="LEQ123" s="1373"/>
      <c r="LER123" s="1373"/>
      <c r="LES123" s="1373"/>
      <c r="LET123" s="1373"/>
      <c r="LEU123" s="1373"/>
      <c r="LEV123" s="1373"/>
      <c r="LEW123" s="1373"/>
      <c r="LEX123" s="1373"/>
      <c r="LEY123" s="1373"/>
      <c r="LEZ123" s="1373"/>
      <c r="LFA123" s="1373"/>
      <c r="LFB123" s="1373"/>
      <c r="LFC123" s="1373"/>
      <c r="LFD123" s="1373"/>
      <c r="LFE123" s="1373"/>
      <c r="LFF123" s="1373"/>
      <c r="LFG123" s="1373"/>
      <c r="LFH123" s="1373"/>
      <c r="LFI123" s="1373"/>
      <c r="LFJ123" s="1373"/>
      <c r="LFK123" s="1373"/>
      <c r="LFL123" s="1373"/>
      <c r="LFM123" s="1373"/>
      <c r="LFN123" s="1373"/>
      <c r="LFO123" s="1373"/>
      <c r="LFP123" s="1373"/>
      <c r="LFQ123" s="1373"/>
      <c r="LFR123" s="1373"/>
      <c r="LFS123" s="1373"/>
      <c r="LFT123" s="1373"/>
      <c r="LFU123" s="1373"/>
      <c r="LFV123" s="1373"/>
      <c r="LFW123" s="1373"/>
      <c r="LFX123" s="1373"/>
      <c r="LFY123" s="1373"/>
      <c r="LFZ123" s="1373"/>
      <c r="LGA123" s="1373"/>
      <c r="LGB123" s="1373"/>
      <c r="LGC123" s="1373"/>
      <c r="LGD123" s="1373"/>
      <c r="LGE123" s="1373"/>
      <c r="LGF123" s="1373"/>
      <c r="LGG123" s="1373"/>
      <c r="LGH123" s="1373"/>
      <c r="LGI123" s="1373"/>
      <c r="LGJ123" s="1373"/>
      <c r="LGK123" s="1373"/>
      <c r="LGL123" s="1373"/>
      <c r="LGM123" s="1373"/>
      <c r="LGN123" s="1373"/>
      <c r="LGO123" s="1373"/>
      <c r="LGP123" s="1373"/>
      <c r="LGQ123" s="1373"/>
      <c r="LGR123" s="1373"/>
      <c r="LGS123" s="1373"/>
      <c r="LGT123" s="1373"/>
      <c r="LGU123" s="1373"/>
      <c r="LGV123" s="1373"/>
      <c r="LGW123" s="1373"/>
      <c r="LGX123" s="1373"/>
      <c r="LGY123" s="1373"/>
      <c r="LGZ123" s="1373"/>
      <c r="LHA123" s="1373"/>
      <c r="LHB123" s="1373"/>
      <c r="LHC123" s="1373"/>
      <c r="LHD123" s="1373"/>
      <c r="LHE123" s="1373"/>
      <c r="LHF123" s="1373"/>
      <c r="LHG123" s="1373"/>
      <c r="LHH123" s="1373"/>
      <c r="LHI123" s="1373"/>
      <c r="LHJ123" s="1373"/>
      <c r="LHK123" s="1373"/>
      <c r="LHL123" s="1373"/>
      <c r="LHM123" s="1373"/>
      <c r="LHN123" s="1373"/>
      <c r="LHO123" s="1373"/>
      <c r="LHP123" s="1373"/>
      <c r="LHQ123" s="1373"/>
      <c r="LHR123" s="1373"/>
      <c r="LHS123" s="1373"/>
      <c r="LHT123" s="1373"/>
      <c r="LHU123" s="1373"/>
      <c r="LHV123" s="1373"/>
      <c r="LHW123" s="1373"/>
      <c r="LHX123" s="1373"/>
      <c r="LHY123" s="1373"/>
      <c r="LHZ123" s="1373"/>
      <c r="LIA123" s="1373"/>
      <c r="LIB123" s="1373"/>
      <c r="LIC123" s="1373"/>
      <c r="LID123" s="1373"/>
      <c r="LIE123" s="1373"/>
      <c r="LIF123" s="1373"/>
      <c r="LIG123" s="1373"/>
      <c r="LIH123" s="1373"/>
      <c r="LII123" s="1373"/>
      <c r="LIJ123" s="1373"/>
      <c r="LIK123" s="1373"/>
      <c r="LIL123" s="1373"/>
      <c r="LIM123" s="1373"/>
      <c r="LIN123" s="1373"/>
      <c r="LIO123" s="1373"/>
      <c r="LIP123" s="1373"/>
      <c r="LIQ123" s="1373"/>
      <c r="LIR123" s="1373"/>
      <c r="LIS123" s="1373"/>
      <c r="LIT123" s="1373"/>
      <c r="LIU123" s="1373"/>
      <c r="LIV123" s="1373"/>
      <c r="LIW123" s="1373"/>
      <c r="LIX123" s="1373"/>
      <c r="LIY123" s="1373"/>
      <c r="LIZ123" s="1373"/>
      <c r="LJA123" s="1373"/>
      <c r="LJB123" s="1373"/>
      <c r="LJC123" s="1373"/>
      <c r="LJD123" s="1373"/>
      <c r="LJE123" s="1373"/>
      <c r="LJF123" s="1373"/>
      <c r="LJG123" s="1373"/>
      <c r="LJH123" s="1373"/>
      <c r="LJI123" s="1373"/>
      <c r="LJJ123" s="1373"/>
      <c r="LJK123" s="1373"/>
      <c r="LJL123" s="1373"/>
      <c r="LJM123" s="1373"/>
      <c r="LJN123" s="1373"/>
      <c r="LJO123" s="1373"/>
      <c r="LJP123" s="1373"/>
      <c r="LJQ123" s="1373"/>
      <c r="LJR123" s="1373"/>
      <c r="LJS123" s="1373"/>
      <c r="LJT123" s="1373"/>
      <c r="LJU123" s="1373"/>
      <c r="LJV123" s="1373"/>
      <c r="LJW123" s="1373"/>
      <c r="LJX123" s="1373"/>
      <c r="LJY123" s="1373"/>
      <c r="LJZ123" s="1373"/>
      <c r="LKA123" s="1373"/>
      <c r="LKB123" s="1373"/>
      <c r="LKC123" s="1373"/>
      <c r="LKD123" s="1373"/>
      <c r="LKE123" s="1373"/>
      <c r="LKF123" s="1373"/>
      <c r="LKG123" s="1373"/>
      <c r="LKH123" s="1373"/>
      <c r="LKI123" s="1373"/>
      <c r="LKJ123" s="1373"/>
      <c r="LKK123" s="1373"/>
      <c r="LKL123" s="1373"/>
      <c r="LKM123" s="1373"/>
      <c r="LKN123" s="1373"/>
      <c r="LKO123" s="1373"/>
      <c r="LKP123" s="1373"/>
      <c r="LKQ123" s="1373"/>
      <c r="LKR123" s="1373"/>
      <c r="LKS123" s="1373"/>
      <c r="LKT123" s="1373"/>
      <c r="LKU123" s="1373"/>
      <c r="LKV123" s="1373"/>
      <c r="LKW123" s="1373"/>
      <c r="LKX123" s="1373"/>
      <c r="LKY123" s="1373"/>
      <c r="LKZ123" s="1373"/>
      <c r="LLA123" s="1373"/>
      <c r="LLB123" s="1373"/>
      <c r="LLC123" s="1373"/>
      <c r="LLD123" s="1373"/>
      <c r="LLE123" s="1373"/>
      <c r="LLF123" s="1373"/>
      <c r="LLG123" s="1373"/>
      <c r="LLH123" s="1373"/>
      <c r="LLI123" s="1373"/>
      <c r="LLJ123" s="1373"/>
      <c r="LLK123" s="1373"/>
      <c r="LLL123" s="1373"/>
      <c r="LLM123" s="1373"/>
      <c r="LLN123" s="1373"/>
      <c r="LLO123" s="1373"/>
      <c r="LLP123" s="1373"/>
      <c r="LLQ123" s="1373"/>
      <c r="LLR123" s="1373"/>
      <c r="LLS123" s="1373"/>
      <c r="LLT123" s="1373"/>
      <c r="LLU123" s="1373"/>
      <c r="LLV123" s="1373"/>
      <c r="LLW123" s="1373"/>
      <c r="LLX123" s="1373"/>
      <c r="LLY123" s="1373"/>
      <c r="LLZ123" s="1373"/>
      <c r="LMA123" s="1373"/>
      <c r="LMB123" s="1373"/>
      <c r="LMC123" s="1373"/>
      <c r="LMD123" s="1373"/>
      <c r="LME123" s="1373"/>
      <c r="LMF123" s="1373"/>
      <c r="LMG123" s="1373"/>
      <c r="LMH123" s="1373"/>
      <c r="LMI123" s="1373"/>
      <c r="LMJ123" s="1373"/>
      <c r="LMK123" s="1373"/>
      <c r="LML123" s="1373"/>
      <c r="LMM123" s="1373"/>
      <c r="LMN123" s="1373"/>
      <c r="LMO123" s="1373"/>
      <c r="LMP123" s="1373"/>
      <c r="LMQ123" s="1373"/>
      <c r="LMR123" s="1373"/>
      <c r="LMS123" s="1373"/>
      <c r="LMT123" s="1373"/>
      <c r="LMU123" s="1373"/>
      <c r="LMV123" s="1373"/>
      <c r="LMW123" s="1373"/>
      <c r="LMX123" s="1373"/>
      <c r="LMY123" s="1373"/>
      <c r="LMZ123" s="1373"/>
      <c r="LNA123" s="1373"/>
      <c r="LNB123" s="1373"/>
      <c r="LNC123" s="1373"/>
      <c r="LND123" s="1373"/>
      <c r="LNE123" s="1373"/>
      <c r="LNF123" s="1373"/>
      <c r="LNG123" s="1373"/>
      <c r="LNH123" s="1373"/>
      <c r="LNI123" s="1373"/>
      <c r="LNJ123" s="1373"/>
      <c r="LNK123" s="1373"/>
      <c r="LNL123" s="1373"/>
      <c r="LNM123" s="1373"/>
      <c r="LNN123" s="1373"/>
      <c r="LNO123" s="1373"/>
      <c r="LNP123" s="1373"/>
      <c r="LNQ123" s="1373"/>
      <c r="LNR123" s="1373"/>
      <c r="LNS123" s="1373"/>
      <c r="LNT123" s="1373"/>
      <c r="LNU123" s="1373"/>
      <c r="LNV123" s="1373"/>
      <c r="LNW123" s="1373"/>
      <c r="LNX123" s="1373"/>
      <c r="LNY123" s="1373"/>
      <c r="LNZ123" s="1373"/>
      <c r="LOA123" s="1373"/>
      <c r="LOB123" s="1373"/>
      <c r="LOC123" s="1373"/>
      <c r="LOD123" s="1373"/>
      <c r="LOE123" s="1373"/>
      <c r="LOF123" s="1373"/>
      <c r="LOG123" s="1373"/>
      <c r="LOH123" s="1373"/>
      <c r="LOI123" s="1373"/>
      <c r="LOJ123" s="1373"/>
      <c r="LOK123" s="1373"/>
      <c r="LOL123" s="1373"/>
      <c r="LOM123" s="1373"/>
      <c r="LON123" s="1373"/>
      <c r="LOO123" s="1373"/>
      <c r="LOP123" s="1373"/>
      <c r="LOQ123" s="1373"/>
      <c r="LOR123" s="1373"/>
      <c r="LOS123" s="1373"/>
      <c r="LOT123" s="1373"/>
      <c r="LOU123" s="1373"/>
      <c r="LOV123" s="1373"/>
      <c r="LOW123" s="1373"/>
      <c r="LOX123" s="1373"/>
      <c r="LOY123" s="1373"/>
      <c r="LOZ123" s="1373"/>
      <c r="LPA123" s="1373"/>
      <c r="LPB123" s="1373"/>
      <c r="LPC123" s="1373"/>
      <c r="LPD123" s="1373"/>
      <c r="LPE123" s="1373"/>
      <c r="LPF123" s="1373"/>
      <c r="LPG123" s="1373"/>
      <c r="LPH123" s="1373"/>
      <c r="LPI123" s="1373"/>
      <c r="LPJ123" s="1373"/>
      <c r="LPK123" s="1373"/>
      <c r="LPL123" s="1373"/>
      <c r="LPM123" s="1373"/>
      <c r="LPN123" s="1373"/>
      <c r="LPO123" s="1373"/>
      <c r="LPP123" s="1373"/>
      <c r="LPQ123" s="1373"/>
      <c r="LPR123" s="1373"/>
      <c r="LPS123" s="1373"/>
      <c r="LPT123" s="1373"/>
      <c r="LPU123" s="1373"/>
      <c r="LPV123" s="1373"/>
      <c r="LPW123" s="1373"/>
      <c r="LPX123" s="1373"/>
      <c r="LPY123" s="1373"/>
      <c r="LPZ123" s="1373"/>
      <c r="LQA123" s="1373"/>
      <c r="LQB123" s="1373"/>
      <c r="LQC123" s="1373"/>
      <c r="LQD123" s="1373"/>
      <c r="LQE123" s="1373"/>
      <c r="LQF123" s="1373"/>
      <c r="LQG123" s="1373"/>
      <c r="LQH123" s="1373"/>
      <c r="LQI123" s="1373"/>
      <c r="LQJ123" s="1373"/>
      <c r="LQK123" s="1373"/>
      <c r="LQL123" s="1373"/>
      <c r="LQM123" s="1373"/>
      <c r="LQN123" s="1373"/>
      <c r="LQO123" s="1373"/>
      <c r="LQP123" s="1373"/>
      <c r="LQQ123" s="1373"/>
      <c r="LQR123" s="1373"/>
      <c r="LQS123" s="1373"/>
      <c r="LQT123" s="1373"/>
      <c r="LQU123" s="1373"/>
      <c r="LQV123" s="1373"/>
      <c r="LQW123" s="1373"/>
      <c r="LQX123" s="1373"/>
      <c r="LQY123" s="1373"/>
      <c r="LQZ123" s="1373"/>
      <c r="LRA123" s="1373"/>
      <c r="LRB123" s="1373"/>
      <c r="LRC123" s="1373"/>
      <c r="LRD123" s="1373"/>
      <c r="LRE123" s="1373"/>
      <c r="LRF123" s="1373"/>
      <c r="LRG123" s="1373"/>
      <c r="LRH123" s="1373"/>
      <c r="LRI123" s="1373"/>
      <c r="LRJ123" s="1373"/>
      <c r="LRK123" s="1373"/>
      <c r="LRL123" s="1373"/>
      <c r="LRM123" s="1373"/>
      <c r="LRN123" s="1373"/>
      <c r="LRO123" s="1373"/>
      <c r="LRP123" s="1373"/>
      <c r="LRQ123" s="1373"/>
      <c r="LRR123" s="1373"/>
      <c r="LRS123" s="1373"/>
      <c r="LRT123" s="1373"/>
      <c r="LRU123" s="1373"/>
      <c r="LRV123" s="1373"/>
      <c r="LRW123" s="1373"/>
      <c r="LRX123" s="1373"/>
      <c r="LRY123" s="1373"/>
      <c r="LRZ123" s="1373"/>
      <c r="LSA123" s="1373"/>
      <c r="LSB123" s="1373"/>
      <c r="LSC123" s="1373"/>
      <c r="LSD123" s="1373"/>
      <c r="LSE123" s="1373"/>
      <c r="LSF123" s="1373"/>
      <c r="LSG123" s="1373"/>
      <c r="LSH123" s="1373"/>
      <c r="LSI123" s="1373"/>
      <c r="LSJ123" s="1373"/>
      <c r="LSK123" s="1373"/>
      <c r="LSL123" s="1373"/>
      <c r="LSM123" s="1373"/>
      <c r="LSN123" s="1373"/>
      <c r="LSO123" s="1373"/>
      <c r="LSP123" s="1373"/>
      <c r="LSQ123" s="1373"/>
      <c r="LSR123" s="1373"/>
      <c r="LSS123" s="1373"/>
      <c r="LST123" s="1373"/>
      <c r="LSU123" s="1373"/>
      <c r="LSV123" s="1373"/>
      <c r="LSW123" s="1373"/>
      <c r="LSX123" s="1373"/>
      <c r="LSY123" s="1373"/>
      <c r="LSZ123" s="1373"/>
      <c r="LTA123" s="1373"/>
      <c r="LTB123" s="1373"/>
      <c r="LTC123" s="1373"/>
      <c r="LTD123" s="1373"/>
      <c r="LTE123" s="1373"/>
      <c r="LTF123" s="1373"/>
      <c r="LTG123" s="1373"/>
      <c r="LTH123" s="1373"/>
      <c r="LTI123" s="1373"/>
      <c r="LTJ123" s="1373"/>
      <c r="LTK123" s="1373"/>
      <c r="LTL123" s="1373"/>
      <c r="LTM123" s="1373"/>
      <c r="LTN123" s="1373"/>
      <c r="LTO123" s="1373"/>
      <c r="LTP123" s="1373"/>
      <c r="LTQ123" s="1373"/>
      <c r="LTR123" s="1373"/>
      <c r="LTS123" s="1373"/>
      <c r="LTT123" s="1373"/>
      <c r="LTU123" s="1373"/>
      <c r="LTV123" s="1373"/>
      <c r="LTW123" s="1373"/>
      <c r="LTX123" s="1373"/>
      <c r="LTY123" s="1373"/>
      <c r="LTZ123" s="1373"/>
      <c r="LUA123" s="1373"/>
      <c r="LUB123" s="1373"/>
      <c r="LUC123" s="1373"/>
      <c r="LUD123" s="1373"/>
      <c r="LUE123" s="1373"/>
      <c r="LUF123" s="1373"/>
      <c r="LUG123" s="1373"/>
      <c r="LUH123" s="1373"/>
      <c r="LUI123" s="1373"/>
      <c r="LUJ123" s="1373"/>
      <c r="LUK123" s="1373"/>
      <c r="LUL123" s="1373"/>
      <c r="LUM123" s="1373"/>
      <c r="LUN123" s="1373"/>
      <c r="LUO123" s="1373"/>
      <c r="LUP123" s="1373"/>
      <c r="LUQ123" s="1373"/>
      <c r="LUR123" s="1373"/>
      <c r="LUS123" s="1373"/>
      <c r="LUT123" s="1373"/>
      <c r="LUU123" s="1373"/>
      <c r="LUV123" s="1373"/>
      <c r="LUW123" s="1373"/>
      <c r="LUX123" s="1373"/>
      <c r="LUY123" s="1373"/>
      <c r="LUZ123" s="1373"/>
      <c r="LVA123" s="1373"/>
      <c r="LVB123" s="1373"/>
      <c r="LVC123" s="1373"/>
      <c r="LVD123" s="1373"/>
      <c r="LVE123" s="1373"/>
      <c r="LVF123" s="1373"/>
      <c r="LVG123" s="1373"/>
      <c r="LVH123" s="1373"/>
      <c r="LVI123" s="1373"/>
      <c r="LVJ123" s="1373"/>
      <c r="LVK123" s="1373"/>
      <c r="LVL123" s="1373"/>
      <c r="LVM123" s="1373"/>
      <c r="LVN123" s="1373"/>
      <c r="LVO123" s="1373"/>
      <c r="LVP123" s="1373"/>
      <c r="LVQ123" s="1373"/>
      <c r="LVR123" s="1373"/>
      <c r="LVS123" s="1373"/>
      <c r="LVT123" s="1373"/>
      <c r="LVU123" s="1373"/>
      <c r="LVV123" s="1373"/>
      <c r="LVW123" s="1373"/>
      <c r="LVX123" s="1373"/>
      <c r="LVY123" s="1373"/>
      <c r="LVZ123" s="1373"/>
      <c r="LWA123" s="1373"/>
      <c r="LWB123" s="1373"/>
      <c r="LWC123" s="1373"/>
      <c r="LWD123" s="1373"/>
      <c r="LWE123" s="1373"/>
      <c r="LWF123" s="1373"/>
      <c r="LWG123" s="1373"/>
      <c r="LWH123" s="1373"/>
      <c r="LWI123" s="1373"/>
      <c r="LWJ123" s="1373"/>
      <c r="LWK123" s="1373"/>
      <c r="LWL123" s="1373"/>
      <c r="LWM123" s="1373"/>
      <c r="LWN123" s="1373"/>
      <c r="LWO123" s="1373"/>
      <c r="LWP123" s="1373"/>
      <c r="LWQ123" s="1373"/>
      <c r="LWR123" s="1373"/>
      <c r="LWS123" s="1373"/>
      <c r="LWT123" s="1373"/>
      <c r="LWU123" s="1373"/>
      <c r="LWV123" s="1373"/>
      <c r="LWW123" s="1373"/>
      <c r="LWX123" s="1373"/>
      <c r="LWY123" s="1373"/>
      <c r="LWZ123" s="1373"/>
      <c r="LXA123" s="1373"/>
      <c r="LXB123" s="1373"/>
      <c r="LXC123" s="1373"/>
      <c r="LXD123" s="1373"/>
      <c r="LXE123" s="1373"/>
      <c r="LXF123" s="1373"/>
      <c r="LXG123" s="1373"/>
      <c r="LXH123" s="1373"/>
      <c r="LXI123" s="1373"/>
      <c r="LXJ123" s="1373"/>
      <c r="LXK123" s="1373"/>
      <c r="LXL123" s="1373"/>
      <c r="LXM123" s="1373"/>
      <c r="LXN123" s="1373"/>
      <c r="LXO123" s="1373"/>
      <c r="LXP123" s="1373"/>
      <c r="LXQ123" s="1373"/>
      <c r="LXR123" s="1373"/>
      <c r="LXS123" s="1373"/>
      <c r="LXT123" s="1373"/>
      <c r="LXU123" s="1373"/>
      <c r="LXV123" s="1373"/>
      <c r="LXW123" s="1373"/>
      <c r="LXX123" s="1373"/>
      <c r="LXY123" s="1373"/>
      <c r="LXZ123" s="1373"/>
      <c r="LYA123" s="1373"/>
      <c r="LYB123" s="1373"/>
      <c r="LYC123" s="1373"/>
      <c r="LYD123" s="1373"/>
      <c r="LYE123" s="1373"/>
      <c r="LYF123" s="1373"/>
      <c r="LYG123" s="1373"/>
      <c r="LYH123" s="1373"/>
      <c r="LYI123" s="1373"/>
      <c r="LYJ123" s="1373"/>
      <c r="LYK123" s="1373"/>
      <c r="LYL123" s="1373"/>
      <c r="LYM123" s="1373"/>
      <c r="LYN123" s="1373"/>
      <c r="LYO123" s="1373"/>
      <c r="LYP123" s="1373"/>
      <c r="LYQ123" s="1373"/>
      <c r="LYR123" s="1373"/>
      <c r="LYS123" s="1373"/>
      <c r="LYT123" s="1373"/>
      <c r="LYU123" s="1373"/>
      <c r="LYV123" s="1373"/>
      <c r="LYW123" s="1373"/>
      <c r="LYX123" s="1373"/>
      <c r="LYY123" s="1373"/>
      <c r="LYZ123" s="1373"/>
      <c r="LZA123" s="1373"/>
      <c r="LZB123" s="1373"/>
      <c r="LZC123" s="1373"/>
      <c r="LZD123" s="1373"/>
      <c r="LZE123" s="1373"/>
      <c r="LZF123" s="1373"/>
      <c r="LZG123" s="1373"/>
      <c r="LZH123" s="1373"/>
      <c r="LZI123" s="1373"/>
      <c r="LZJ123" s="1373"/>
      <c r="LZK123" s="1373"/>
      <c r="LZL123" s="1373"/>
      <c r="LZM123" s="1373"/>
      <c r="LZN123" s="1373"/>
      <c r="LZO123" s="1373"/>
      <c r="LZP123" s="1373"/>
      <c r="LZQ123" s="1373"/>
      <c r="LZR123" s="1373"/>
      <c r="LZS123" s="1373"/>
      <c r="LZT123" s="1373"/>
      <c r="LZU123" s="1373"/>
      <c r="LZV123" s="1373"/>
      <c r="LZW123" s="1373"/>
      <c r="LZX123" s="1373"/>
      <c r="LZY123" s="1373"/>
      <c r="LZZ123" s="1373"/>
      <c r="MAA123" s="1373"/>
      <c r="MAB123" s="1373"/>
      <c r="MAC123" s="1373"/>
      <c r="MAD123" s="1373"/>
      <c r="MAE123" s="1373"/>
      <c r="MAF123" s="1373"/>
      <c r="MAG123" s="1373"/>
      <c r="MAH123" s="1373"/>
      <c r="MAI123" s="1373"/>
      <c r="MAJ123" s="1373"/>
      <c r="MAK123" s="1373"/>
      <c r="MAL123" s="1373"/>
      <c r="MAM123" s="1373"/>
      <c r="MAN123" s="1373"/>
      <c r="MAO123" s="1373"/>
      <c r="MAP123" s="1373"/>
      <c r="MAQ123" s="1373"/>
      <c r="MAR123" s="1373"/>
      <c r="MAS123" s="1373"/>
      <c r="MAT123" s="1373"/>
      <c r="MAU123" s="1373"/>
      <c r="MAV123" s="1373"/>
      <c r="MAW123" s="1373"/>
      <c r="MAX123" s="1373"/>
      <c r="MAY123" s="1373"/>
      <c r="MAZ123" s="1373"/>
      <c r="MBA123" s="1373"/>
      <c r="MBB123" s="1373"/>
      <c r="MBC123" s="1373"/>
      <c r="MBD123" s="1373"/>
      <c r="MBE123" s="1373"/>
      <c r="MBF123" s="1373"/>
      <c r="MBG123" s="1373"/>
      <c r="MBH123" s="1373"/>
      <c r="MBI123" s="1373"/>
      <c r="MBJ123" s="1373"/>
      <c r="MBK123" s="1373"/>
      <c r="MBL123" s="1373"/>
      <c r="MBM123" s="1373"/>
      <c r="MBN123" s="1373"/>
      <c r="MBO123" s="1373"/>
      <c r="MBP123" s="1373"/>
      <c r="MBQ123" s="1373"/>
      <c r="MBR123" s="1373"/>
      <c r="MBS123" s="1373"/>
      <c r="MBT123" s="1373"/>
      <c r="MBU123" s="1373"/>
      <c r="MBV123" s="1373"/>
      <c r="MBW123" s="1373"/>
      <c r="MBX123" s="1373"/>
      <c r="MBY123" s="1373"/>
      <c r="MBZ123" s="1373"/>
      <c r="MCA123" s="1373"/>
      <c r="MCB123" s="1373"/>
      <c r="MCC123" s="1373"/>
      <c r="MCD123" s="1373"/>
      <c r="MCE123" s="1373"/>
      <c r="MCF123" s="1373"/>
      <c r="MCG123" s="1373"/>
      <c r="MCH123" s="1373"/>
      <c r="MCI123" s="1373"/>
      <c r="MCJ123" s="1373"/>
      <c r="MCK123" s="1373"/>
      <c r="MCL123" s="1373"/>
      <c r="MCM123" s="1373"/>
      <c r="MCN123" s="1373"/>
      <c r="MCO123" s="1373"/>
      <c r="MCP123" s="1373"/>
      <c r="MCQ123" s="1373"/>
      <c r="MCR123" s="1373"/>
      <c r="MCS123" s="1373"/>
      <c r="MCT123" s="1373"/>
      <c r="MCU123" s="1373"/>
      <c r="MCV123" s="1373"/>
      <c r="MCW123" s="1373"/>
      <c r="MCX123" s="1373"/>
      <c r="MCY123" s="1373"/>
      <c r="MCZ123" s="1373"/>
      <c r="MDA123" s="1373"/>
      <c r="MDB123" s="1373"/>
      <c r="MDC123" s="1373"/>
      <c r="MDD123" s="1373"/>
      <c r="MDE123" s="1373"/>
      <c r="MDF123" s="1373"/>
      <c r="MDG123" s="1373"/>
      <c r="MDH123" s="1373"/>
      <c r="MDI123" s="1373"/>
      <c r="MDJ123" s="1373"/>
      <c r="MDK123" s="1373"/>
      <c r="MDL123" s="1373"/>
      <c r="MDM123" s="1373"/>
      <c r="MDN123" s="1373"/>
      <c r="MDO123" s="1373"/>
      <c r="MDP123" s="1373"/>
      <c r="MDQ123" s="1373"/>
      <c r="MDR123" s="1373"/>
      <c r="MDS123" s="1373"/>
      <c r="MDT123" s="1373"/>
      <c r="MDU123" s="1373"/>
      <c r="MDV123" s="1373"/>
      <c r="MDW123" s="1373"/>
      <c r="MDX123" s="1373"/>
      <c r="MDY123" s="1373"/>
      <c r="MDZ123" s="1373"/>
      <c r="MEA123" s="1373"/>
      <c r="MEB123" s="1373"/>
      <c r="MEC123" s="1373"/>
      <c r="MED123" s="1373"/>
      <c r="MEE123" s="1373"/>
      <c r="MEF123" s="1373"/>
      <c r="MEG123" s="1373"/>
      <c r="MEH123" s="1373"/>
      <c r="MEI123" s="1373"/>
      <c r="MEJ123" s="1373"/>
      <c r="MEK123" s="1373"/>
      <c r="MEL123" s="1373"/>
      <c r="MEM123" s="1373"/>
      <c r="MEN123" s="1373"/>
      <c r="MEO123" s="1373"/>
      <c r="MEP123" s="1373"/>
      <c r="MEQ123" s="1373"/>
      <c r="MER123" s="1373"/>
      <c r="MES123" s="1373"/>
      <c r="MET123" s="1373"/>
      <c r="MEU123" s="1373"/>
      <c r="MEV123" s="1373"/>
      <c r="MEW123" s="1373"/>
      <c r="MEX123" s="1373"/>
      <c r="MEY123" s="1373"/>
      <c r="MEZ123" s="1373"/>
      <c r="MFA123" s="1373"/>
      <c r="MFB123" s="1373"/>
      <c r="MFC123" s="1373"/>
      <c r="MFD123" s="1373"/>
      <c r="MFE123" s="1373"/>
      <c r="MFF123" s="1373"/>
      <c r="MFG123" s="1373"/>
      <c r="MFH123" s="1373"/>
      <c r="MFI123" s="1373"/>
      <c r="MFJ123" s="1373"/>
      <c r="MFK123" s="1373"/>
      <c r="MFL123" s="1373"/>
      <c r="MFM123" s="1373"/>
      <c r="MFN123" s="1373"/>
      <c r="MFO123" s="1373"/>
      <c r="MFP123" s="1373"/>
      <c r="MFQ123" s="1373"/>
      <c r="MFR123" s="1373"/>
      <c r="MFS123" s="1373"/>
      <c r="MFT123" s="1373"/>
      <c r="MFU123" s="1373"/>
      <c r="MFV123" s="1373"/>
      <c r="MFW123" s="1373"/>
      <c r="MFX123" s="1373"/>
      <c r="MFY123" s="1373"/>
      <c r="MFZ123" s="1373"/>
      <c r="MGA123" s="1373"/>
      <c r="MGB123" s="1373"/>
      <c r="MGC123" s="1373"/>
      <c r="MGD123" s="1373"/>
      <c r="MGE123" s="1373"/>
      <c r="MGF123" s="1373"/>
      <c r="MGG123" s="1373"/>
      <c r="MGH123" s="1373"/>
      <c r="MGI123" s="1373"/>
      <c r="MGJ123" s="1373"/>
      <c r="MGK123" s="1373"/>
      <c r="MGL123" s="1373"/>
      <c r="MGM123" s="1373"/>
      <c r="MGN123" s="1373"/>
      <c r="MGO123" s="1373"/>
      <c r="MGP123" s="1373"/>
      <c r="MGQ123" s="1373"/>
      <c r="MGR123" s="1373"/>
      <c r="MGS123" s="1373"/>
      <c r="MGT123" s="1373"/>
      <c r="MGU123" s="1373"/>
      <c r="MGV123" s="1373"/>
      <c r="MGW123" s="1373"/>
      <c r="MGX123" s="1373"/>
      <c r="MGY123" s="1373"/>
      <c r="MGZ123" s="1373"/>
      <c r="MHA123" s="1373"/>
      <c r="MHB123" s="1373"/>
      <c r="MHC123" s="1373"/>
      <c r="MHD123" s="1373"/>
      <c r="MHE123" s="1373"/>
      <c r="MHF123" s="1373"/>
      <c r="MHG123" s="1373"/>
      <c r="MHH123" s="1373"/>
      <c r="MHI123" s="1373"/>
      <c r="MHJ123" s="1373"/>
      <c r="MHK123" s="1373"/>
      <c r="MHL123" s="1373"/>
      <c r="MHM123" s="1373"/>
      <c r="MHN123" s="1373"/>
      <c r="MHO123" s="1373"/>
      <c r="MHP123" s="1373"/>
      <c r="MHQ123" s="1373"/>
      <c r="MHR123" s="1373"/>
      <c r="MHS123" s="1373"/>
      <c r="MHT123" s="1373"/>
      <c r="MHU123" s="1373"/>
      <c r="MHV123" s="1373"/>
      <c r="MHW123" s="1373"/>
      <c r="MHX123" s="1373"/>
      <c r="MHY123" s="1373"/>
      <c r="MHZ123" s="1373"/>
      <c r="MIA123" s="1373"/>
      <c r="MIB123" s="1373"/>
      <c r="MIC123" s="1373"/>
      <c r="MID123" s="1373"/>
      <c r="MIE123" s="1373"/>
      <c r="MIF123" s="1373"/>
      <c r="MIG123" s="1373"/>
      <c r="MIH123" s="1373"/>
      <c r="MII123" s="1373"/>
      <c r="MIJ123" s="1373"/>
      <c r="MIK123" s="1373"/>
      <c r="MIL123" s="1373"/>
      <c r="MIM123" s="1373"/>
      <c r="MIN123" s="1373"/>
      <c r="MIO123" s="1373"/>
      <c r="MIP123" s="1373"/>
      <c r="MIQ123" s="1373"/>
      <c r="MIR123" s="1373"/>
      <c r="MIS123" s="1373"/>
      <c r="MIT123" s="1373"/>
      <c r="MIU123" s="1373"/>
      <c r="MIV123" s="1373"/>
      <c r="MIW123" s="1373"/>
      <c r="MIX123" s="1373"/>
      <c r="MIY123" s="1373"/>
      <c r="MIZ123" s="1373"/>
      <c r="MJA123" s="1373"/>
      <c r="MJB123" s="1373"/>
      <c r="MJC123" s="1373"/>
      <c r="MJD123" s="1373"/>
      <c r="MJE123" s="1373"/>
      <c r="MJF123" s="1373"/>
      <c r="MJG123" s="1373"/>
      <c r="MJH123" s="1373"/>
      <c r="MJI123" s="1373"/>
      <c r="MJJ123" s="1373"/>
      <c r="MJK123" s="1373"/>
      <c r="MJL123" s="1373"/>
      <c r="MJM123" s="1373"/>
      <c r="MJN123" s="1373"/>
      <c r="MJO123" s="1373"/>
      <c r="MJP123" s="1373"/>
      <c r="MJQ123" s="1373"/>
      <c r="MJR123" s="1373"/>
      <c r="MJS123" s="1373"/>
      <c r="MJT123" s="1373"/>
      <c r="MJU123" s="1373"/>
      <c r="MJV123" s="1373"/>
      <c r="MJW123" s="1373"/>
      <c r="MJX123" s="1373"/>
      <c r="MJY123" s="1373"/>
      <c r="MJZ123" s="1373"/>
      <c r="MKA123" s="1373"/>
      <c r="MKB123" s="1373"/>
      <c r="MKC123" s="1373"/>
      <c r="MKD123" s="1373"/>
      <c r="MKE123" s="1373"/>
      <c r="MKF123" s="1373"/>
      <c r="MKG123" s="1373"/>
      <c r="MKH123" s="1373"/>
      <c r="MKI123" s="1373"/>
      <c r="MKJ123" s="1373"/>
      <c r="MKK123" s="1373"/>
      <c r="MKL123" s="1373"/>
      <c r="MKM123" s="1373"/>
      <c r="MKN123" s="1373"/>
      <c r="MKO123" s="1373"/>
      <c r="MKP123" s="1373"/>
      <c r="MKQ123" s="1373"/>
      <c r="MKR123" s="1373"/>
      <c r="MKS123" s="1373"/>
      <c r="MKT123" s="1373"/>
      <c r="MKU123" s="1373"/>
      <c r="MKV123" s="1373"/>
      <c r="MKW123" s="1373"/>
      <c r="MKX123" s="1373"/>
      <c r="MKY123" s="1373"/>
      <c r="MKZ123" s="1373"/>
      <c r="MLA123" s="1373"/>
      <c r="MLB123" s="1373"/>
      <c r="MLC123" s="1373"/>
      <c r="MLD123" s="1373"/>
      <c r="MLE123" s="1373"/>
      <c r="MLF123" s="1373"/>
      <c r="MLG123" s="1373"/>
      <c r="MLH123" s="1373"/>
      <c r="MLI123" s="1373"/>
      <c r="MLJ123" s="1373"/>
      <c r="MLK123" s="1373"/>
      <c r="MLL123" s="1373"/>
      <c r="MLM123" s="1373"/>
      <c r="MLN123" s="1373"/>
      <c r="MLO123" s="1373"/>
      <c r="MLP123" s="1373"/>
      <c r="MLQ123" s="1373"/>
      <c r="MLR123" s="1373"/>
      <c r="MLS123" s="1373"/>
      <c r="MLT123" s="1373"/>
      <c r="MLU123" s="1373"/>
      <c r="MLV123" s="1373"/>
      <c r="MLW123" s="1373"/>
      <c r="MLX123" s="1373"/>
      <c r="MLY123" s="1373"/>
      <c r="MLZ123" s="1373"/>
      <c r="MMA123" s="1373"/>
      <c r="MMB123" s="1373"/>
      <c r="MMC123" s="1373"/>
      <c r="MMD123" s="1373"/>
      <c r="MME123" s="1373"/>
      <c r="MMF123" s="1373"/>
      <c r="MMG123" s="1373"/>
      <c r="MMH123" s="1373"/>
      <c r="MMI123" s="1373"/>
      <c r="MMJ123" s="1373"/>
      <c r="MMK123" s="1373"/>
      <c r="MML123" s="1373"/>
      <c r="MMM123" s="1373"/>
      <c r="MMN123" s="1373"/>
      <c r="MMO123" s="1373"/>
      <c r="MMP123" s="1373"/>
      <c r="MMQ123" s="1373"/>
      <c r="MMR123" s="1373"/>
      <c r="MMS123" s="1373"/>
      <c r="MMT123" s="1373"/>
      <c r="MMU123" s="1373"/>
      <c r="MMV123" s="1373"/>
      <c r="MMW123" s="1373"/>
      <c r="MMX123" s="1373"/>
      <c r="MMY123" s="1373"/>
      <c r="MMZ123" s="1373"/>
      <c r="MNA123" s="1373"/>
      <c r="MNB123" s="1373"/>
      <c r="MNC123" s="1373"/>
      <c r="MND123" s="1373"/>
      <c r="MNE123" s="1373"/>
      <c r="MNF123" s="1373"/>
      <c r="MNG123" s="1373"/>
      <c r="MNH123" s="1373"/>
      <c r="MNI123" s="1373"/>
      <c r="MNJ123" s="1373"/>
      <c r="MNK123" s="1373"/>
      <c r="MNL123" s="1373"/>
      <c r="MNM123" s="1373"/>
      <c r="MNN123" s="1373"/>
      <c r="MNO123" s="1373"/>
      <c r="MNP123" s="1373"/>
      <c r="MNQ123" s="1373"/>
      <c r="MNR123" s="1373"/>
      <c r="MNS123" s="1373"/>
      <c r="MNT123" s="1373"/>
      <c r="MNU123" s="1373"/>
      <c r="MNV123" s="1373"/>
      <c r="MNW123" s="1373"/>
      <c r="MNX123" s="1373"/>
      <c r="MNY123" s="1373"/>
      <c r="MNZ123" s="1373"/>
      <c r="MOA123" s="1373"/>
      <c r="MOB123" s="1373"/>
      <c r="MOC123" s="1373"/>
      <c r="MOD123" s="1373"/>
      <c r="MOE123" s="1373"/>
      <c r="MOF123" s="1373"/>
      <c r="MOG123" s="1373"/>
      <c r="MOH123" s="1373"/>
      <c r="MOI123" s="1373"/>
      <c r="MOJ123" s="1373"/>
      <c r="MOK123" s="1373"/>
      <c r="MOL123" s="1373"/>
      <c r="MOM123" s="1373"/>
      <c r="MON123" s="1373"/>
      <c r="MOO123" s="1373"/>
      <c r="MOP123" s="1373"/>
      <c r="MOQ123" s="1373"/>
      <c r="MOR123" s="1373"/>
      <c r="MOS123" s="1373"/>
      <c r="MOT123" s="1373"/>
      <c r="MOU123" s="1373"/>
      <c r="MOV123" s="1373"/>
      <c r="MOW123" s="1373"/>
      <c r="MOX123" s="1373"/>
      <c r="MOY123" s="1373"/>
      <c r="MOZ123" s="1373"/>
      <c r="MPA123" s="1373"/>
      <c r="MPB123" s="1373"/>
      <c r="MPC123" s="1373"/>
      <c r="MPD123" s="1373"/>
      <c r="MPE123" s="1373"/>
      <c r="MPF123" s="1373"/>
      <c r="MPG123" s="1373"/>
      <c r="MPH123" s="1373"/>
      <c r="MPI123" s="1373"/>
      <c r="MPJ123" s="1373"/>
      <c r="MPK123" s="1373"/>
      <c r="MPL123" s="1373"/>
      <c r="MPM123" s="1373"/>
      <c r="MPN123" s="1373"/>
      <c r="MPO123" s="1373"/>
      <c r="MPP123" s="1373"/>
      <c r="MPQ123" s="1373"/>
      <c r="MPR123" s="1373"/>
      <c r="MPS123" s="1373"/>
      <c r="MPT123" s="1373"/>
      <c r="MPU123" s="1373"/>
      <c r="MPV123" s="1373"/>
      <c r="MPW123" s="1373"/>
      <c r="MPX123" s="1373"/>
      <c r="MPY123" s="1373"/>
      <c r="MPZ123" s="1373"/>
      <c r="MQA123" s="1373"/>
      <c r="MQB123" s="1373"/>
      <c r="MQC123" s="1373"/>
      <c r="MQD123" s="1373"/>
      <c r="MQE123" s="1373"/>
      <c r="MQF123" s="1373"/>
      <c r="MQG123" s="1373"/>
      <c r="MQH123" s="1373"/>
      <c r="MQI123" s="1373"/>
      <c r="MQJ123" s="1373"/>
      <c r="MQK123" s="1373"/>
      <c r="MQL123" s="1373"/>
      <c r="MQM123" s="1373"/>
      <c r="MQN123" s="1373"/>
      <c r="MQO123" s="1373"/>
      <c r="MQP123" s="1373"/>
      <c r="MQQ123" s="1373"/>
      <c r="MQR123" s="1373"/>
      <c r="MQS123" s="1373"/>
      <c r="MQT123" s="1373"/>
      <c r="MQU123" s="1373"/>
      <c r="MQV123" s="1373"/>
      <c r="MQW123" s="1373"/>
      <c r="MQX123" s="1373"/>
      <c r="MQY123" s="1373"/>
      <c r="MQZ123" s="1373"/>
      <c r="MRA123" s="1373"/>
      <c r="MRB123" s="1373"/>
      <c r="MRC123" s="1373"/>
      <c r="MRD123" s="1373"/>
      <c r="MRE123" s="1373"/>
      <c r="MRF123" s="1373"/>
      <c r="MRG123" s="1373"/>
      <c r="MRH123" s="1373"/>
      <c r="MRI123" s="1373"/>
      <c r="MRJ123" s="1373"/>
      <c r="MRK123" s="1373"/>
      <c r="MRL123" s="1373"/>
      <c r="MRM123" s="1373"/>
      <c r="MRN123" s="1373"/>
      <c r="MRO123" s="1373"/>
      <c r="MRP123" s="1373"/>
      <c r="MRQ123" s="1373"/>
      <c r="MRR123" s="1373"/>
      <c r="MRS123" s="1373"/>
      <c r="MRT123" s="1373"/>
      <c r="MRU123" s="1373"/>
      <c r="MRV123" s="1373"/>
      <c r="MRW123" s="1373"/>
      <c r="MRX123" s="1373"/>
      <c r="MRY123" s="1373"/>
      <c r="MRZ123" s="1373"/>
      <c r="MSA123" s="1373"/>
      <c r="MSB123" s="1373"/>
      <c r="MSC123" s="1373"/>
      <c r="MSD123" s="1373"/>
      <c r="MSE123" s="1373"/>
      <c r="MSF123" s="1373"/>
      <c r="MSG123" s="1373"/>
      <c r="MSH123" s="1373"/>
      <c r="MSI123" s="1373"/>
      <c r="MSJ123" s="1373"/>
      <c r="MSK123" s="1373"/>
      <c r="MSL123" s="1373"/>
      <c r="MSM123" s="1373"/>
      <c r="MSN123" s="1373"/>
      <c r="MSO123" s="1373"/>
      <c r="MSP123" s="1373"/>
      <c r="MSQ123" s="1373"/>
      <c r="MSR123" s="1373"/>
      <c r="MSS123" s="1373"/>
      <c r="MST123" s="1373"/>
      <c r="MSU123" s="1373"/>
      <c r="MSV123" s="1373"/>
      <c r="MSW123" s="1373"/>
      <c r="MSX123" s="1373"/>
      <c r="MSY123" s="1373"/>
      <c r="MSZ123" s="1373"/>
      <c r="MTA123" s="1373"/>
      <c r="MTB123" s="1373"/>
      <c r="MTC123" s="1373"/>
      <c r="MTD123" s="1373"/>
      <c r="MTE123" s="1373"/>
      <c r="MTF123" s="1373"/>
      <c r="MTG123" s="1373"/>
      <c r="MTH123" s="1373"/>
      <c r="MTI123" s="1373"/>
      <c r="MTJ123" s="1373"/>
      <c r="MTK123" s="1373"/>
      <c r="MTL123" s="1373"/>
      <c r="MTM123" s="1373"/>
      <c r="MTN123" s="1373"/>
      <c r="MTO123" s="1373"/>
      <c r="MTP123" s="1373"/>
      <c r="MTQ123" s="1373"/>
      <c r="MTR123" s="1373"/>
      <c r="MTS123" s="1373"/>
      <c r="MTT123" s="1373"/>
      <c r="MTU123" s="1373"/>
      <c r="MTV123" s="1373"/>
      <c r="MTW123" s="1373"/>
      <c r="MTX123" s="1373"/>
      <c r="MTY123" s="1373"/>
      <c r="MTZ123" s="1373"/>
      <c r="MUA123" s="1373"/>
      <c r="MUB123" s="1373"/>
      <c r="MUC123" s="1373"/>
      <c r="MUD123" s="1373"/>
      <c r="MUE123" s="1373"/>
      <c r="MUF123" s="1373"/>
      <c r="MUG123" s="1373"/>
      <c r="MUH123" s="1373"/>
      <c r="MUI123" s="1373"/>
      <c r="MUJ123" s="1373"/>
      <c r="MUK123" s="1373"/>
      <c r="MUL123" s="1373"/>
      <c r="MUM123" s="1373"/>
      <c r="MUN123" s="1373"/>
      <c r="MUO123" s="1373"/>
      <c r="MUP123" s="1373"/>
      <c r="MUQ123" s="1373"/>
      <c r="MUR123" s="1373"/>
      <c r="MUS123" s="1373"/>
      <c r="MUT123" s="1373"/>
      <c r="MUU123" s="1373"/>
      <c r="MUV123" s="1373"/>
      <c r="MUW123" s="1373"/>
      <c r="MUX123" s="1373"/>
      <c r="MUY123" s="1373"/>
      <c r="MUZ123" s="1373"/>
      <c r="MVA123" s="1373"/>
      <c r="MVB123" s="1373"/>
      <c r="MVC123" s="1373"/>
      <c r="MVD123" s="1373"/>
      <c r="MVE123" s="1373"/>
      <c r="MVF123" s="1373"/>
      <c r="MVG123" s="1373"/>
      <c r="MVH123" s="1373"/>
      <c r="MVI123" s="1373"/>
      <c r="MVJ123" s="1373"/>
      <c r="MVK123" s="1373"/>
      <c r="MVL123" s="1373"/>
      <c r="MVM123" s="1373"/>
      <c r="MVN123" s="1373"/>
      <c r="MVO123" s="1373"/>
      <c r="MVP123" s="1373"/>
      <c r="MVQ123" s="1373"/>
      <c r="MVR123" s="1373"/>
      <c r="MVS123" s="1373"/>
      <c r="MVT123" s="1373"/>
      <c r="MVU123" s="1373"/>
      <c r="MVV123" s="1373"/>
      <c r="MVW123" s="1373"/>
      <c r="MVX123" s="1373"/>
      <c r="MVY123" s="1373"/>
      <c r="MVZ123" s="1373"/>
      <c r="MWA123" s="1373"/>
      <c r="MWB123" s="1373"/>
      <c r="MWC123" s="1373"/>
      <c r="MWD123" s="1373"/>
      <c r="MWE123" s="1373"/>
      <c r="MWF123" s="1373"/>
      <c r="MWG123" s="1373"/>
      <c r="MWH123" s="1373"/>
      <c r="MWI123" s="1373"/>
      <c r="MWJ123" s="1373"/>
      <c r="MWK123" s="1373"/>
      <c r="MWL123" s="1373"/>
      <c r="MWM123" s="1373"/>
      <c r="MWN123" s="1373"/>
      <c r="MWO123" s="1373"/>
      <c r="MWP123" s="1373"/>
      <c r="MWQ123" s="1373"/>
      <c r="MWR123" s="1373"/>
      <c r="MWS123" s="1373"/>
      <c r="MWT123" s="1373"/>
      <c r="MWU123" s="1373"/>
      <c r="MWV123" s="1373"/>
      <c r="MWW123" s="1373"/>
      <c r="MWX123" s="1373"/>
      <c r="MWY123" s="1373"/>
      <c r="MWZ123" s="1373"/>
      <c r="MXA123" s="1373"/>
      <c r="MXB123" s="1373"/>
      <c r="MXC123" s="1373"/>
      <c r="MXD123" s="1373"/>
      <c r="MXE123" s="1373"/>
      <c r="MXF123" s="1373"/>
      <c r="MXG123" s="1373"/>
      <c r="MXH123" s="1373"/>
      <c r="MXI123" s="1373"/>
      <c r="MXJ123" s="1373"/>
      <c r="MXK123" s="1373"/>
      <c r="MXL123" s="1373"/>
      <c r="MXM123" s="1373"/>
      <c r="MXN123" s="1373"/>
      <c r="MXO123" s="1373"/>
      <c r="MXP123" s="1373"/>
      <c r="MXQ123" s="1373"/>
      <c r="MXR123" s="1373"/>
      <c r="MXS123" s="1373"/>
      <c r="MXT123" s="1373"/>
      <c r="MXU123" s="1373"/>
      <c r="MXV123" s="1373"/>
      <c r="MXW123" s="1373"/>
      <c r="MXX123" s="1373"/>
      <c r="MXY123" s="1373"/>
      <c r="MXZ123" s="1373"/>
      <c r="MYA123" s="1373"/>
      <c r="MYB123" s="1373"/>
      <c r="MYC123" s="1373"/>
      <c r="MYD123" s="1373"/>
      <c r="MYE123" s="1373"/>
      <c r="MYF123" s="1373"/>
      <c r="MYG123" s="1373"/>
      <c r="MYH123" s="1373"/>
      <c r="MYI123" s="1373"/>
      <c r="MYJ123" s="1373"/>
      <c r="MYK123" s="1373"/>
      <c r="MYL123" s="1373"/>
      <c r="MYM123" s="1373"/>
      <c r="MYN123" s="1373"/>
      <c r="MYO123" s="1373"/>
      <c r="MYP123" s="1373"/>
      <c r="MYQ123" s="1373"/>
      <c r="MYR123" s="1373"/>
      <c r="MYS123" s="1373"/>
      <c r="MYT123" s="1373"/>
      <c r="MYU123" s="1373"/>
      <c r="MYV123" s="1373"/>
      <c r="MYW123" s="1373"/>
      <c r="MYX123" s="1373"/>
      <c r="MYY123" s="1373"/>
      <c r="MYZ123" s="1373"/>
      <c r="MZA123" s="1373"/>
      <c r="MZB123" s="1373"/>
      <c r="MZC123" s="1373"/>
      <c r="MZD123" s="1373"/>
      <c r="MZE123" s="1373"/>
      <c r="MZF123" s="1373"/>
      <c r="MZG123" s="1373"/>
      <c r="MZH123" s="1373"/>
      <c r="MZI123" s="1373"/>
      <c r="MZJ123" s="1373"/>
      <c r="MZK123" s="1373"/>
      <c r="MZL123" s="1373"/>
      <c r="MZM123" s="1373"/>
      <c r="MZN123" s="1373"/>
      <c r="MZO123" s="1373"/>
      <c r="MZP123" s="1373"/>
      <c r="MZQ123" s="1373"/>
      <c r="MZR123" s="1373"/>
      <c r="MZS123" s="1373"/>
      <c r="MZT123" s="1373"/>
      <c r="MZU123" s="1373"/>
      <c r="MZV123" s="1373"/>
      <c r="MZW123" s="1373"/>
      <c r="MZX123" s="1373"/>
      <c r="MZY123" s="1373"/>
      <c r="MZZ123" s="1373"/>
      <c r="NAA123" s="1373"/>
      <c r="NAB123" s="1373"/>
      <c r="NAC123" s="1373"/>
      <c r="NAD123" s="1373"/>
      <c r="NAE123" s="1373"/>
      <c r="NAF123" s="1373"/>
      <c r="NAG123" s="1373"/>
      <c r="NAH123" s="1373"/>
      <c r="NAI123" s="1373"/>
      <c r="NAJ123" s="1373"/>
      <c r="NAK123" s="1373"/>
      <c r="NAL123" s="1373"/>
      <c r="NAM123" s="1373"/>
      <c r="NAN123" s="1373"/>
      <c r="NAO123" s="1373"/>
      <c r="NAP123" s="1373"/>
      <c r="NAQ123" s="1373"/>
      <c r="NAR123" s="1373"/>
      <c r="NAS123" s="1373"/>
      <c r="NAT123" s="1373"/>
      <c r="NAU123" s="1373"/>
      <c r="NAV123" s="1373"/>
      <c r="NAW123" s="1373"/>
      <c r="NAX123" s="1373"/>
      <c r="NAY123" s="1373"/>
      <c r="NAZ123" s="1373"/>
      <c r="NBA123" s="1373"/>
      <c r="NBB123" s="1373"/>
      <c r="NBC123" s="1373"/>
      <c r="NBD123" s="1373"/>
      <c r="NBE123" s="1373"/>
      <c r="NBF123" s="1373"/>
      <c r="NBG123" s="1373"/>
      <c r="NBH123" s="1373"/>
      <c r="NBI123" s="1373"/>
      <c r="NBJ123" s="1373"/>
      <c r="NBK123" s="1373"/>
      <c r="NBL123" s="1373"/>
      <c r="NBM123" s="1373"/>
      <c r="NBN123" s="1373"/>
      <c r="NBO123" s="1373"/>
      <c r="NBP123" s="1373"/>
      <c r="NBQ123" s="1373"/>
      <c r="NBR123" s="1373"/>
      <c r="NBS123" s="1373"/>
      <c r="NBT123" s="1373"/>
      <c r="NBU123" s="1373"/>
      <c r="NBV123" s="1373"/>
      <c r="NBW123" s="1373"/>
      <c r="NBX123" s="1373"/>
      <c r="NBY123" s="1373"/>
      <c r="NBZ123" s="1373"/>
      <c r="NCA123" s="1373"/>
      <c r="NCB123" s="1373"/>
      <c r="NCC123" s="1373"/>
      <c r="NCD123" s="1373"/>
      <c r="NCE123" s="1373"/>
      <c r="NCF123" s="1373"/>
      <c r="NCG123" s="1373"/>
      <c r="NCH123" s="1373"/>
      <c r="NCI123" s="1373"/>
      <c r="NCJ123" s="1373"/>
      <c r="NCK123" s="1373"/>
      <c r="NCL123" s="1373"/>
      <c r="NCM123" s="1373"/>
      <c r="NCN123" s="1373"/>
      <c r="NCO123" s="1373"/>
      <c r="NCP123" s="1373"/>
      <c r="NCQ123" s="1373"/>
      <c r="NCR123" s="1373"/>
      <c r="NCS123" s="1373"/>
      <c r="NCT123" s="1373"/>
      <c r="NCU123" s="1373"/>
      <c r="NCV123" s="1373"/>
      <c r="NCW123" s="1373"/>
      <c r="NCX123" s="1373"/>
      <c r="NCY123" s="1373"/>
      <c r="NCZ123" s="1373"/>
      <c r="NDA123" s="1373"/>
      <c r="NDB123" s="1373"/>
      <c r="NDC123" s="1373"/>
      <c r="NDD123" s="1373"/>
      <c r="NDE123" s="1373"/>
      <c r="NDF123" s="1373"/>
      <c r="NDG123" s="1373"/>
      <c r="NDH123" s="1373"/>
      <c r="NDI123" s="1373"/>
      <c r="NDJ123" s="1373"/>
      <c r="NDK123" s="1373"/>
      <c r="NDL123" s="1373"/>
      <c r="NDM123" s="1373"/>
      <c r="NDN123" s="1373"/>
      <c r="NDO123" s="1373"/>
      <c r="NDP123" s="1373"/>
      <c r="NDQ123" s="1373"/>
      <c r="NDR123" s="1373"/>
      <c r="NDS123" s="1373"/>
      <c r="NDT123" s="1373"/>
      <c r="NDU123" s="1373"/>
      <c r="NDV123" s="1373"/>
      <c r="NDW123" s="1373"/>
      <c r="NDX123" s="1373"/>
      <c r="NDY123" s="1373"/>
      <c r="NDZ123" s="1373"/>
      <c r="NEA123" s="1373"/>
      <c r="NEB123" s="1373"/>
      <c r="NEC123" s="1373"/>
      <c r="NED123" s="1373"/>
      <c r="NEE123" s="1373"/>
      <c r="NEF123" s="1373"/>
      <c r="NEG123" s="1373"/>
      <c r="NEH123" s="1373"/>
      <c r="NEI123" s="1373"/>
      <c r="NEJ123" s="1373"/>
      <c r="NEK123" s="1373"/>
      <c r="NEL123" s="1373"/>
      <c r="NEM123" s="1373"/>
      <c r="NEN123" s="1373"/>
      <c r="NEO123" s="1373"/>
      <c r="NEP123" s="1373"/>
      <c r="NEQ123" s="1373"/>
      <c r="NER123" s="1373"/>
      <c r="NES123" s="1373"/>
      <c r="NET123" s="1373"/>
      <c r="NEU123" s="1373"/>
      <c r="NEV123" s="1373"/>
      <c r="NEW123" s="1373"/>
      <c r="NEX123" s="1373"/>
      <c r="NEY123" s="1373"/>
      <c r="NEZ123" s="1373"/>
      <c r="NFA123" s="1373"/>
      <c r="NFB123" s="1373"/>
      <c r="NFC123" s="1373"/>
      <c r="NFD123" s="1373"/>
      <c r="NFE123" s="1373"/>
      <c r="NFF123" s="1373"/>
      <c r="NFG123" s="1373"/>
      <c r="NFH123" s="1373"/>
      <c r="NFI123" s="1373"/>
      <c r="NFJ123" s="1373"/>
      <c r="NFK123" s="1373"/>
      <c r="NFL123" s="1373"/>
      <c r="NFM123" s="1373"/>
      <c r="NFN123" s="1373"/>
      <c r="NFO123" s="1373"/>
      <c r="NFP123" s="1373"/>
      <c r="NFQ123" s="1373"/>
      <c r="NFR123" s="1373"/>
      <c r="NFS123" s="1373"/>
      <c r="NFT123" s="1373"/>
      <c r="NFU123" s="1373"/>
      <c r="NFV123" s="1373"/>
      <c r="NFW123" s="1373"/>
      <c r="NFX123" s="1373"/>
      <c r="NFY123" s="1373"/>
      <c r="NFZ123" s="1373"/>
      <c r="NGA123" s="1373"/>
      <c r="NGB123" s="1373"/>
      <c r="NGC123" s="1373"/>
      <c r="NGD123" s="1373"/>
      <c r="NGE123" s="1373"/>
      <c r="NGF123" s="1373"/>
      <c r="NGG123" s="1373"/>
      <c r="NGH123" s="1373"/>
      <c r="NGI123" s="1373"/>
      <c r="NGJ123" s="1373"/>
      <c r="NGK123" s="1373"/>
      <c r="NGL123" s="1373"/>
      <c r="NGM123" s="1373"/>
      <c r="NGN123" s="1373"/>
      <c r="NGO123" s="1373"/>
      <c r="NGP123" s="1373"/>
      <c r="NGQ123" s="1373"/>
      <c r="NGR123" s="1373"/>
      <c r="NGS123" s="1373"/>
      <c r="NGT123" s="1373"/>
      <c r="NGU123" s="1373"/>
      <c r="NGV123" s="1373"/>
      <c r="NGW123" s="1373"/>
      <c r="NGX123" s="1373"/>
      <c r="NGY123" s="1373"/>
      <c r="NGZ123" s="1373"/>
      <c r="NHA123" s="1373"/>
      <c r="NHB123" s="1373"/>
      <c r="NHC123" s="1373"/>
      <c r="NHD123" s="1373"/>
      <c r="NHE123" s="1373"/>
      <c r="NHF123" s="1373"/>
      <c r="NHG123" s="1373"/>
      <c r="NHH123" s="1373"/>
      <c r="NHI123" s="1373"/>
      <c r="NHJ123" s="1373"/>
      <c r="NHK123" s="1373"/>
      <c r="NHL123" s="1373"/>
      <c r="NHM123" s="1373"/>
      <c r="NHN123" s="1373"/>
      <c r="NHO123" s="1373"/>
      <c r="NHP123" s="1373"/>
      <c r="NHQ123" s="1373"/>
      <c r="NHR123" s="1373"/>
      <c r="NHS123" s="1373"/>
      <c r="NHT123" s="1373"/>
      <c r="NHU123" s="1373"/>
      <c r="NHV123" s="1373"/>
      <c r="NHW123" s="1373"/>
      <c r="NHX123" s="1373"/>
      <c r="NHY123" s="1373"/>
      <c r="NHZ123" s="1373"/>
      <c r="NIA123" s="1373"/>
      <c r="NIB123" s="1373"/>
      <c r="NIC123" s="1373"/>
      <c r="NID123" s="1373"/>
      <c r="NIE123" s="1373"/>
      <c r="NIF123" s="1373"/>
      <c r="NIG123" s="1373"/>
      <c r="NIH123" s="1373"/>
      <c r="NII123" s="1373"/>
      <c r="NIJ123" s="1373"/>
      <c r="NIK123" s="1373"/>
      <c r="NIL123" s="1373"/>
      <c r="NIM123" s="1373"/>
      <c r="NIN123" s="1373"/>
      <c r="NIO123" s="1373"/>
      <c r="NIP123" s="1373"/>
      <c r="NIQ123" s="1373"/>
      <c r="NIR123" s="1373"/>
      <c r="NIS123" s="1373"/>
      <c r="NIT123" s="1373"/>
      <c r="NIU123" s="1373"/>
      <c r="NIV123" s="1373"/>
      <c r="NIW123" s="1373"/>
      <c r="NIX123" s="1373"/>
      <c r="NIY123" s="1373"/>
      <c r="NIZ123" s="1373"/>
      <c r="NJA123" s="1373"/>
      <c r="NJB123" s="1373"/>
      <c r="NJC123" s="1373"/>
      <c r="NJD123" s="1373"/>
      <c r="NJE123" s="1373"/>
      <c r="NJF123" s="1373"/>
      <c r="NJG123" s="1373"/>
      <c r="NJH123" s="1373"/>
      <c r="NJI123" s="1373"/>
      <c r="NJJ123" s="1373"/>
      <c r="NJK123" s="1373"/>
      <c r="NJL123" s="1373"/>
      <c r="NJM123" s="1373"/>
      <c r="NJN123" s="1373"/>
      <c r="NJO123" s="1373"/>
      <c r="NJP123" s="1373"/>
      <c r="NJQ123" s="1373"/>
      <c r="NJR123" s="1373"/>
      <c r="NJS123" s="1373"/>
      <c r="NJT123" s="1373"/>
      <c r="NJU123" s="1373"/>
      <c r="NJV123" s="1373"/>
      <c r="NJW123" s="1373"/>
      <c r="NJX123" s="1373"/>
      <c r="NJY123" s="1373"/>
      <c r="NJZ123" s="1373"/>
      <c r="NKA123" s="1373"/>
      <c r="NKB123" s="1373"/>
      <c r="NKC123" s="1373"/>
      <c r="NKD123" s="1373"/>
      <c r="NKE123" s="1373"/>
      <c r="NKF123" s="1373"/>
      <c r="NKG123" s="1373"/>
      <c r="NKH123" s="1373"/>
      <c r="NKI123" s="1373"/>
      <c r="NKJ123" s="1373"/>
      <c r="NKK123" s="1373"/>
      <c r="NKL123" s="1373"/>
      <c r="NKM123" s="1373"/>
      <c r="NKN123" s="1373"/>
      <c r="NKO123" s="1373"/>
      <c r="NKP123" s="1373"/>
      <c r="NKQ123" s="1373"/>
      <c r="NKR123" s="1373"/>
      <c r="NKS123" s="1373"/>
      <c r="NKT123" s="1373"/>
      <c r="NKU123" s="1373"/>
      <c r="NKV123" s="1373"/>
      <c r="NKW123" s="1373"/>
      <c r="NKX123" s="1373"/>
      <c r="NKY123" s="1373"/>
      <c r="NKZ123" s="1373"/>
      <c r="NLA123" s="1373"/>
      <c r="NLB123" s="1373"/>
      <c r="NLC123" s="1373"/>
      <c r="NLD123" s="1373"/>
      <c r="NLE123" s="1373"/>
      <c r="NLF123" s="1373"/>
      <c r="NLG123" s="1373"/>
      <c r="NLH123" s="1373"/>
      <c r="NLI123" s="1373"/>
      <c r="NLJ123" s="1373"/>
      <c r="NLK123" s="1373"/>
      <c r="NLL123" s="1373"/>
      <c r="NLM123" s="1373"/>
      <c r="NLN123" s="1373"/>
      <c r="NLO123" s="1373"/>
      <c r="NLP123" s="1373"/>
      <c r="NLQ123" s="1373"/>
      <c r="NLR123" s="1373"/>
      <c r="NLS123" s="1373"/>
      <c r="NLT123" s="1373"/>
      <c r="NLU123" s="1373"/>
      <c r="NLV123" s="1373"/>
      <c r="NLW123" s="1373"/>
      <c r="NLX123" s="1373"/>
      <c r="NLY123" s="1373"/>
      <c r="NLZ123" s="1373"/>
      <c r="NMA123" s="1373"/>
      <c r="NMB123" s="1373"/>
      <c r="NMC123" s="1373"/>
      <c r="NMD123" s="1373"/>
      <c r="NME123" s="1373"/>
      <c r="NMF123" s="1373"/>
      <c r="NMG123" s="1373"/>
      <c r="NMH123" s="1373"/>
      <c r="NMI123" s="1373"/>
      <c r="NMJ123" s="1373"/>
      <c r="NMK123" s="1373"/>
      <c r="NML123" s="1373"/>
      <c r="NMM123" s="1373"/>
      <c r="NMN123" s="1373"/>
      <c r="NMO123" s="1373"/>
      <c r="NMP123" s="1373"/>
      <c r="NMQ123" s="1373"/>
      <c r="NMR123" s="1373"/>
      <c r="NMS123" s="1373"/>
      <c r="NMT123" s="1373"/>
      <c r="NMU123" s="1373"/>
      <c r="NMV123" s="1373"/>
      <c r="NMW123" s="1373"/>
      <c r="NMX123" s="1373"/>
      <c r="NMY123" s="1373"/>
      <c r="NMZ123" s="1373"/>
      <c r="NNA123" s="1373"/>
      <c r="NNB123" s="1373"/>
      <c r="NNC123" s="1373"/>
      <c r="NND123" s="1373"/>
      <c r="NNE123" s="1373"/>
      <c r="NNF123" s="1373"/>
      <c r="NNG123" s="1373"/>
      <c r="NNH123" s="1373"/>
      <c r="NNI123" s="1373"/>
      <c r="NNJ123" s="1373"/>
      <c r="NNK123" s="1373"/>
      <c r="NNL123" s="1373"/>
      <c r="NNM123" s="1373"/>
      <c r="NNN123" s="1373"/>
      <c r="NNO123" s="1373"/>
      <c r="NNP123" s="1373"/>
      <c r="NNQ123" s="1373"/>
      <c r="NNR123" s="1373"/>
      <c r="NNS123" s="1373"/>
      <c r="NNT123" s="1373"/>
      <c r="NNU123" s="1373"/>
      <c r="NNV123" s="1373"/>
      <c r="NNW123" s="1373"/>
      <c r="NNX123" s="1373"/>
      <c r="NNY123" s="1373"/>
      <c r="NNZ123" s="1373"/>
      <c r="NOA123" s="1373"/>
      <c r="NOB123" s="1373"/>
      <c r="NOC123" s="1373"/>
      <c r="NOD123" s="1373"/>
      <c r="NOE123" s="1373"/>
      <c r="NOF123" s="1373"/>
      <c r="NOG123" s="1373"/>
      <c r="NOH123" s="1373"/>
      <c r="NOI123" s="1373"/>
      <c r="NOJ123" s="1373"/>
      <c r="NOK123" s="1373"/>
      <c r="NOL123" s="1373"/>
      <c r="NOM123" s="1373"/>
      <c r="NON123" s="1373"/>
      <c r="NOO123" s="1373"/>
      <c r="NOP123" s="1373"/>
      <c r="NOQ123" s="1373"/>
      <c r="NOR123" s="1373"/>
      <c r="NOS123" s="1373"/>
      <c r="NOT123" s="1373"/>
      <c r="NOU123" s="1373"/>
      <c r="NOV123" s="1373"/>
      <c r="NOW123" s="1373"/>
      <c r="NOX123" s="1373"/>
      <c r="NOY123" s="1373"/>
      <c r="NOZ123" s="1373"/>
      <c r="NPA123" s="1373"/>
      <c r="NPB123" s="1373"/>
      <c r="NPC123" s="1373"/>
      <c r="NPD123" s="1373"/>
      <c r="NPE123" s="1373"/>
      <c r="NPF123" s="1373"/>
      <c r="NPG123" s="1373"/>
      <c r="NPH123" s="1373"/>
      <c r="NPI123" s="1373"/>
      <c r="NPJ123" s="1373"/>
      <c r="NPK123" s="1373"/>
      <c r="NPL123" s="1373"/>
      <c r="NPM123" s="1373"/>
      <c r="NPN123" s="1373"/>
      <c r="NPO123" s="1373"/>
      <c r="NPP123" s="1373"/>
      <c r="NPQ123" s="1373"/>
      <c r="NPR123" s="1373"/>
      <c r="NPS123" s="1373"/>
      <c r="NPT123" s="1373"/>
      <c r="NPU123" s="1373"/>
      <c r="NPV123" s="1373"/>
      <c r="NPW123" s="1373"/>
      <c r="NPX123" s="1373"/>
      <c r="NPY123" s="1373"/>
      <c r="NPZ123" s="1373"/>
      <c r="NQA123" s="1373"/>
      <c r="NQB123" s="1373"/>
      <c r="NQC123" s="1373"/>
      <c r="NQD123" s="1373"/>
      <c r="NQE123" s="1373"/>
      <c r="NQF123" s="1373"/>
      <c r="NQG123" s="1373"/>
      <c r="NQH123" s="1373"/>
      <c r="NQI123" s="1373"/>
      <c r="NQJ123" s="1373"/>
      <c r="NQK123" s="1373"/>
      <c r="NQL123" s="1373"/>
      <c r="NQM123" s="1373"/>
      <c r="NQN123" s="1373"/>
      <c r="NQO123" s="1373"/>
      <c r="NQP123" s="1373"/>
      <c r="NQQ123" s="1373"/>
      <c r="NQR123" s="1373"/>
      <c r="NQS123" s="1373"/>
      <c r="NQT123" s="1373"/>
      <c r="NQU123" s="1373"/>
      <c r="NQV123" s="1373"/>
      <c r="NQW123" s="1373"/>
      <c r="NQX123" s="1373"/>
      <c r="NQY123" s="1373"/>
      <c r="NQZ123" s="1373"/>
      <c r="NRA123" s="1373"/>
      <c r="NRB123" s="1373"/>
      <c r="NRC123" s="1373"/>
      <c r="NRD123" s="1373"/>
      <c r="NRE123" s="1373"/>
      <c r="NRF123" s="1373"/>
      <c r="NRG123" s="1373"/>
      <c r="NRH123" s="1373"/>
      <c r="NRI123" s="1373"/>
      <c r="NRJ123" s="1373"/>
      <c r="NRK123" s="1373"/>
      <c r="NRL123" s="1373"/>
      <c r="NRM123" s="1373"/>
      <c r="NRN123" s="1373"/>
      <c r="NRO123" s="1373"/>
      <c r="NRP123" s="1373"/>
      <c r="NRQ123" s="1373"/>
      <c r="NRR123" s="1373"/>
      <c r="NRS123" s="1373"/>
      <c r="NRT123" s="1373"/>
      <c r="NRU123" s="1373"/>
      <c r="NRV123" s="1373"/>
      <c r="NRW123" s="1373"/>
      <c r="NRX123" s="1373"/>
      <c r="NRY123" s="1373"/>
      <c r="NRZ123" s="1373"/>
      <c r="NSA123" s="1373"/>
      <c r="NSB123" s="1373"/>
      <c r="NSC123" s="1373"/>
      <c r="NSD123" s="1373"/>
      <c r="NSE123" s="1373"/>
      <c r="NSF123" s="1373"/>
      <c r="NSG123" s="1373"/>
      <c r="NSH123" s="1373"/>
      <c r="NSI123" s="1373"/>
      <c r="NSJ123" s="1373"/>
      <c r="NSK123" s="1373"/>
      <c r="NSL123" s="1373"/>
      <c r="NSM123" s="1373"/>
      <c r="NSN123" s="1373"/>
      <c r="NSO123" s="1373"/>
      <c r="NSP123" s="1373"/>
      <c r="NSQ123" s="1373"/>
      <c r="NSR123" s="1373"/>
      <c r="NSS123" s="1373"/>
      <c r="NST123" s="1373"/>
      <c r="NSU123" s="1373"/>
      <c r="NSV123" s="1373"/>
      <c r="NSW123" s="1373"/>
      <c r="NSX123" s="1373"/>
      <c r="NSY123" s="1373"/>
      <c r="NSZ123" s="1373"/>
      <c r="NTA123" s="1373"/>
      <c r="NTB123" s="1373"/>
      <c r="NTC123" s="1373"/>
      <c r="NTD123" s="1373"/>
      <c r="NTE123" s="1373"/>
      <c r="NTF123" s="1373"/>
      <c r="NTG123" s="1373"/>
      <c r="NTH123" s="1373"/>
      <c r="NTI123" s="1373"/>
      <c r="NTJ123" s="1373"/>
      <c r="NTK123" s="1373"/>
      <c r="NTL123" s="1373"/>
      <c r="NTM123" s="1373"/>
      <c r="NTN123" s="1373"/>
      <c r="NTO123" s="1373"/>
      <c r="NTP123" s="1373"/>
      <c r="NTQ123" s="1373"/>
      <c r="NTR123" s="1373"/>
      <c r="NTS123" s="1373"/>
      <c r="NTT123" s="1373"/>
      <c r="NTU123" s="1373"/>
      <c r="NTV123" s="1373"/>
      <c r="NTW123" s="1373"/>
      <c r="NTX123" s="1373"/>
      <c r="NTY123" s="1373"/>
      <c r="NTZ123" s="1373"/>
      <c r="NUA123" s="1373"/>
      <c r="NUB123" s="1373"/>
      <c r="NUC123" s="1373"/>
      <c r="NUD123" s="1373"/>
      <c r="NUE123" s="1373"/>
      <c r="NUF123" s="1373"/>
      <c r="NUG123" s="1373"/>
      <c r="NUH123" s="1373"/>
      <c r="NUI123" s="1373"/>
      <c r="NUJ123" s="1373"/>
      <c r="NUK123" s="1373"/>
      <c r="NUL123" s="1373"/>
      <c r="NUM123" s="1373"/>
      <c r="NUN123" s="1373"/>
      <c r="NUO123" s="1373"/>
      <c r="NUP123" s="1373"/>
      <c r="NUQ123" s="1373"/>
      <c r="NUR123" s="1373"/>
      <c r="NUS123" s="1373"/>
      <c r="NUT123" s="1373"/>
      <c r="NUU123" s="1373"/>
      <c r="NUV123" s="1373"/>
      <c r="NUW123" s="1373"/>
      <c r="NUX123" s="1373"/>
      <c r="NUY123" s="1373"/>
      <c r="NUZ123" s="1373"/>
      <c r="NVA123" s="1373"/>
      <c r="NVB123" s="1373"/>
      <c r="NVC123" s="1373"/>
      <c r="NVD123" s="1373"/>
      <c r="NVE123" s="1373"/>
      <c r="NVF123" s="1373"/>
      <c r="NVG123" s="1373"/>
      <c r="NVH123" s="1373"/>
      <c r="NVI123" s="1373"/>
      <c r="NVJ123" s="1373"/>
      <c r="NVK123" s="1373"/>
      <c r="NVL123" s="1373"/>
      <c r="NVM123" s="1373"/>
      <c r="NVN123" s="1373"/>
      <c r="NVO123" s="1373"/>
      <c r="NVP123" s="1373"/>
      <c r="NVQ123" s="1373"/>
      <c r="NVR123" s="1373"/>
      <c r="NVS123" s="1373"/>
      <c r="NVT123" s="1373"/>
      <c r="NVU123" s="1373"/>
      <c r="NVV123" s="1373"/>
      <c r="NVW123" s="1373"/>
      <c r="NVX123" s="1373"/>
      <c r="NVY123" s="1373"/>
      <c r="NVZ123" s="1373"/>
      <c r="NWA123" s="1373"/>
      <c r="NWB123" s="1373"/>
      <c r="NWC123" s="1373"/>
      <c r="NWD123" s="1373"/>
      <c r="NWE123" s="1373"/>
      <c r="NWF123" s="1373"/>
      <c r="NWG123" s="1373"/>
      <c r="NWH123" s="1373"/>
      <c r="NWI123" s="1373"/>
      <c r="NWJ123" s="1373"/>
      <c r="NWK123" s="1373"/>
      <c r="NWL123" s="1373"/>
      <c r="NWM123" s="1373"/>
      <c r="NWN123" s="1373"/>
      <c r="NWO123" s="1373"/>
      <c r="NWP123" s="1373"/>
      <c r="NWQ123" s="1373"/>
      <c r="NWR123" s="1373"/>
      <c r="NWS123" s="1373"/>
      <c r="NWT123" s="1373"/>
      <c r="NWU123" s="1373"/>
      <c r="NWV123" s="1373"/>
      <c r="NWW123" s="1373"/>
      <c r="NWX123" s="1373"/>
      <c r="NWY123" s="1373"/>
      <c r="NWZ123" s="1373"/>
      <c r="NXA123" s="1373"/>
      <c r="NXB123" s="1373"/>
      <c r="NXC123" s="1373"/>
      <c r="NXD123" s="1373"/>
      <c r="NXE123" s="1373"/>
      <c r="NXF123" s="1373"/>
      <c r="NXG123" s="1373"/>
      <c r="NXH123" s="1373"/>
      <c r="NXI123" s="1373"/>
      <c r="NXJ123" s="1373"/>
      <c r="NXK123" s="1373"/>
      <c r="NXL123" s="1373"/>
      <c r="NXM123" s="1373"/>
      <c r="NXN123" s="1373"/>
      <c r="NXO123" s="1373"/>
      <c r="NXP123" s="1373"/>
      <c r="NXQ123" s="1373"/>
      <c r="NXR123" s="1373"/>
      <c r="NXS123" s="1373"/>
      <c r="NXT123" s="1373"/>
      <c r="NXU123" s="1373"/>
      <c r="NXV123" s="1373"/>
      <c r="NXW123" s="1373"/>
      <c r="NXX123" s="1373"/>
      <c r="NXY123" s="1373"/>
      <c r="NXZ123" s="1373"/>
      <c r="NYA123" s="1373"/>
      <c r="NYB123" s="1373"/>
      <c r="NYC123" s="1373"/>
      <c r="NYD123" s="1373"/>
      <c r="NYE123" s="1373"/>
      <c r="NYF123" s="1373"/>
      <c r="NYG123" s="1373"/>
      <c r="NYH123" s="1373"/>
      <c r="NYI123" s="1373"/>
      <c r="NYJ123" s="1373"/>
      <c r="NYK123" s="1373"/>
      <c r="NYL123" s="1373"/>
      <c r="NYM123" s="1373"/>
      <c r="NYN123" s="1373"/>
      <c r="NYO123" s="1373"/>
      <c r="NYP123" s="1373"/>
      <c r="NYQ123" s="1373"/>
      <c r="NYR123" s="1373"/>
      <c r="NYS123" s="1373"/>
      <c r="NYT123" s="1373"/>
      <c r="NYU123" s="1373"/>
      <c r="NYV123" s="1373"/>
      <c r="NYW123" s="1373"/>
      <c r="NYX123" s="1373"/>
      <c r="NYY123" s="1373"/>
      <c r="NYZ123" s="1373"/>
      <c r="NZA123" s="1373"/>
      <c r="NZB123" s="1373"/>
      <c r="NZC123" s="1373"/>
      <c r="NZD123" s="1373"/>
      <c r="NZE123" s="1373"/>
      <c r="NZF123" s="1373"/>
      <c r="NZG123" s="1373"/>
      <c r="NZH123" s="1373"/>
      <c r="NZI123" s="1373"/>
      <c r="NZJ123" s="1373"/>
      <c r="NZK123" s="1373"/>
      <c r="NZL123" s="1373"/>
      <c r="NZM123" s="1373"/>
      <c r="NZN123" s="1373"/>
      <c r="NZO123" s="1373"/>
      <c r="NZP123" s="1373"/>
      <c r="NZQ123" s="1373"/>
      <c r="NZR123" s="1373"/>
      <c r="NZS123" s="1373"/>
      <c r="NZT123" s="1373"/>
      <c r="NZU123" s="1373"/>
      <c r="NZV123" s="1373"/>
      <c r="NZW123" s="1373"/>
      <c r="NZX123" s="1373"/>
      <c r="NZY123" s="1373"/>
      <c r="NZZ123" s="1373"/>
      <c r="OAA123" s="1373"/>
      <c r="OAB123" s="1373"/>
      <c r="OAC123" s="1373"/>
      <c r="OAD123" s="1373"/>
      <c r="OAE123" s="1373"/>
      <c r="OAF123" s="1373"/>
      <c r="OAG123" s="1373"/>
      <c r="OAH123" s="1373"/>
      <c r="OAI123" s="1373"/>
      <c r="OAJ123" s="1373"/>
      <c r="OAK123" s="1373"/>
      <c r="OAL123" s="1373"/>
      <c r="OAM123" s="1373"/>
      <c r="OAN123" s="1373"/>
      <c r="OAO123" s="1373"/>
      <c r="OAP123" s="1373"/>
      <c r="OAQ123" s="1373"/>
      <c r="OAR123" s="1373"/>
      <c r="OAS123" s="1373"/>
      <c r="OAT123" s="1373"/>
      <c r="OAU123" s="1373"/>
      <c r="OAV123" s="1373"/>
      <c r="OAW123" s="1373"/>
      <c r="OAX123" s="1373"/>
      <c r="OAY123" s="1373"/>
      <c r="OAZ123" s="1373"/>
      <c r="OBA123" s="1373"/>
      <c r="OBB123" s="1373"/>
      <c r="OBC123" s="1373"/>
      <c r="OBD123" s="1373"/>
      <c r="OBE123" s="1373"/>
      <c r="OBF123" s="1373"/>
      <c r="OBG123" s="1373"/>
      <c r="OBH123" s="1373"/>
      <c r="OBI123" s="1373"/>
      <c r="OBJ123" s="1373"/>
      <c r="OBK123" s="1373"/>
      <c r="OBL123" s="1373"/>
      <c r="OBM123" s="1373"/>
      <c r="OBN123" s="1373"/>
      <c r="OBO123" s="1373"/>
      <c r="OBP123" s="1373"/>
      <c r="OBQ123" s="1373"/>
      <c r="OBR123" s="1373"/>
      <c r="OBS123" s="1373"/>
      <c r="OBT123" s="1373"/>
      <c r="OBU123" s="1373"/>
      <c r="OBV123" s="1373"/>
      <c r="OBW123" s="1373"/>
      <c r="OBX123" s="1373"/>
      <c r="OBY123" s="1373"/>
      <c r="OBZ123" s="1373"/>
      <c r="OCA123" s="1373"/>
      <c r="OCB123" s="1373"/>
      <c r="OCC123" s="1373"/>
      <c r="OCD123" s="1373"/>
      <c r="OCE123" s="1373"/>
      <c r="OCF123" s="1373"/>
      <c r="OCG123" s="1373"/>
      <c r="OCH123" s="1373"/>
      <c r="OCI123" s="1373"/>
      <c r="OCJ123" s="1373"/>
      <c r="OCK123" s="1373"/>
      <c r="OCL123" s="1373"/>
      <c r="OCM123" s="1373"/>
      <c r="OCN123" s="1373"/>
      <c r="OCO123" s="1373"/>
      <c r="OCP123" s="1373"/>
      <c r="OCQ123" s="1373"/>
      <c r="OCR123" s="1373"/>
      <c r="OCS123" s="1373"/>
      <c r="OCT123" s="1373"/>
      <c r="OCU123" s="1373"/>
      <c r="OCV123" s="1373"/>
      <c r="OCW123" s="1373"/>
      <c r="OCX123" s="1373"/>
      <c r="OCY123" s="1373"/>
      <c r="OCZ123" s="1373"/>
      <c r="ODA123" s="1373"/>
      <c r="ODB123" s="1373"/>
      <c r="ODC123" s="1373"/>
      <c r="ODD123" s="1373"/>
      <c r="ODE123" s="1373"/>
      <c r="ODF123" s="1373"/>
      <c r="ODG123" s="1373"/>
      <c r="ODH123" s="1373"/>
      <c r="ODI123" s="1373"/>
      <c r="ODJ123" s="1373"/>
      <c r="ODK123" s="1373"/>
      <c r="ODL123" s="1373"/>
      <c r="ODM123" s="1373"/>
      <c r="ODN123" s="1373"/>
      <c r="ODO123" s="1373"/>
      <c r="ODP123" s="1373"/>
      <c r="ODQ123" s="1373"/>
      <c r="ODR123" s="1373"/>
      <c r="ODS123" s="1373"/>
      <c r="ODT123" s="1373"/>
      <c r="ODU123" s="1373"/>
      <c r="ODV123" s="1373"/>
      <c r="ODW123" s="1373"/>
      <c r="ODX123" s="1373"/>
      <c r="ODY123" s="1373"/>
      <c r="ODZ123" s="1373"/>
      <c r="OEA123" s="1373"/>
      <c r="OEB123" s="1373"/>
      <c r="OEC123" s="1373"/>
      <c r="OED123" s="1373"/>
      <c r="OEE123" s="1373"/>
      <c r="OEF123" s="1373"/>
      <c r="OEG123" s="1373"/>
      <c r="OEH123" s="1373"/>
      <c r="OEI123" s="1373"/>
      <c r="OEJ123" s="1373"/>
      <c r="OEK123" s="1373"/>
      <c r="OEL123" s="1373"/>
      <c r="OEM123" s="1373"/>
      <c r="OEN123" s="1373"/>
      <c r="OEO123" s="1373"/>
      <c r="OEP123" s="1373"/>
      <c r="OEQ123" s="1373"/>
      <c r="OER123" s="1373"/>
      <c r="OES123" s="1373"/>
      <c r="OET123" s="1373"/>
      <c r="OEU123" s="1373"/>
      <c r="OEV123" s="1373"/>
      <c r="OEW123" s="1373"/>
      <c r="OEX123" s="1373"/>
      <c r="OEY123" s="1373"/>
      <c r="OEZ123" s="1373"/>
      <c r="OFA123" s="1373"/>
      <c r="OFB123" s="1373"/>
      <c r="OFC123" s="1373"/>
      <c r="OFD123" s="1373"/>
      <c r="OFE123" s="1373"/>
      <c r="OFF123" s="1373"/>
      <c r="OFG123" s="1373"/>
      <c r="OFH123" s="1373"/>
      <c r="OFI123" s="1373"/>
      <c r="OFJ123" s="1373"/>
      <c r="OFK123" s="1373"/>
      <c r="OFL123" s="1373"/>
      <c r="OFM123" s="1373"/>
      <c r="OFN123" s="1373"/>
      <c r="OFO123" s="1373"/>
      <c r="OFP123" s="1373"/>
      <c r="OFQ123" s="1373"/>
      <c r="OFR123" s="1373"/>
      <c r="OFS123" s="1373"/>
      <c r="OFT123" s="1373"/>
      <c r="OFU123" s="1373"/>
      <c r="OFV123" s="1373"/>
      <c r="OFW123" s="1373"/>
      <c r="OFX123" s="1373"/>
      <c r="OFY123" s="1373"/>
      <c r="OFZ123" s="1373"/>
      <c r="OGA123" s="1373"/>
      <c r="OGB123" s="1373"/>
      <c r="OGC123" s="1373"/>
      <c r="OGD123" s="1373"/>
      <c r="OGE123" s="1373"/>
      <c r="OGF123" s="1373"/>
      <c r="OGG123" s="1373"/>
      <c r="OGH123" s="1373"/>
      <c r="OGI123" s="1373"/>
      <c r="OGJ123" s="1373"/>
      <c r="OGK123" s="1373"/>
      <c r="OGL123" s="1373"/>
      <c r="OGM123" s="1373"/>
      <c r="OGN123" s="1373"/>
      <c r="OGO123" s="1373"/>
      <c r="OGP123" s="1373"/>
      <c r="OGQ123" s="1373"/>
      <c r="OGR123" s="1373"/>
      <c r="OGS123" s="1373"/>
      <c r="OGT123" s="1373"/>
      <c r="OGU123" s="1373"/>
      <c r="OGV123" s="1373"/>
      <c r="OGW123" s="1373"/>
      <c r="OGX123" s="1373"/>
      <c r="OGY123" s="1373"/>
      <c r="OGZ123" s="1373"/>
      <c r="OHA123" s="1373"/>
      <c r="OHB123" s="1373"/>
      <c r="OHC123" s="1373"/>
      <c r="OHD123" s="1373"/>
      <c r="OHE123" s="1373"/>
      <c r="OHF123" s="1373"/>
      <c r="OHG123" s="1373"/>
      <c r="OHH123" s="1373"/>
      <c r="OHI123" s="1373"/>
      <c r="OHJ123" s="1373"/>
      <c r="OHK123" s="1373"/>
      <c r="OHL123" s="1373"/>
      <c r="OHM123" s="1373"/>
      <c r="OHN123" s="1373"/>
      <c r="OHO123" s="1373"/>
      <c r="OHP123" s="1373"/>
      <c r="OHQ123" s="1373"/>
      <c r="OHR123" s="1373"/>
      <c r="OHS123" s="1373"/>
      <c r="OHT123" s="1373"/>
      <c r="OHU123" s="1373"/>
      <c r="OHV123" s="1373"/>
      <c r="OHW123" s="1373"/>
      <c r="OHX123" s="1373"/>
      <c r="OHY123" s="1373"/>
      <c r="OHZ123" s="1373"/>
      <c r="OIA123" s="1373"/>
      <c r="OIB123" s="1373"/>
      <c r="OIC123" s="1373"/>
      <c r="OID123" s="1373"/>
      <c r="OIE123" s="1373"/>
      <c r="OIF123" s="1373"/>
      <c r="OIG123" s="1373"/>
      <c r="OIH123" s="1373"/>
      <c r="OII123" s="1373"/>
      <c r="OIJ123" s="1373"/>
      <c r="OIK123" s="1373"/>
      <c r="OIL123" s="1373"/>
      <c r="OIM123" s="1373"/>
      <c r="OIN123" s="1373"/>
      <c r="OIO123" s="1373"/>
      <c r="OIP123" s="1373"/>
      <c r="OIQ123" s="1373"/>
      <c r="OIR123" s="1373"/>
      <c r="OIS123" s="1373"/>
      <c r="OIT123" s="1373"/>
      <c r="OIU123" s="1373"/>
      <c r="OIV123" s="1373"/>
      <c r="OIW123" s="1373"/>
      <c r="OIX123" s="1373"/>
      <c r="OIY123" s="1373"/>
      <c r="OIZ123" s="1373"/>
      <c r="OJA123" s="1373"/>
      <c r="OJB123" s="1373"/>
      <c r="OJC123" s="1373"/>
      <c r="OJD123" s="1373"/>
      <c r="OJE123" s="1373"/>
      <c r="OJF123" s="1373"/>
      <c r="OJG123" s="1373"/>
      <c r="OJH123" s="1373"/>
      <c r="OJI123" s="1373"/>
      <c r="OJJ123" s="1373"/>
      <c r="OJK123" s="1373"/>
      <c r="OJL123" s="1373"/>
      <c r="OJM123" s="1373"/>
      <c r="OJN123" s="1373"/>
      <c r="OJO123" s="1373"/>
      <c r="OJP123" s="1373"/>
      <c r="OJQ123" s="1373"/>
      <c r="OJR123" s="1373"/>
      <c r="OJS123" s="1373"/>
      <c r="OJT123" s="1373"/>
      <c r="OJU123" s="1373"/>
      <c r="OJV123" s="1373"/>
      <c r="OJW123" s="1373"/>
      <c r="OJX123" s="1373"/>
      <c r="OJY123" s="1373"/>
      <c r="OJZ123" s="1373"/>
      <c r="OKA123" s="1373"/>
      <c r="OKB123" s="1373"/>
      <c r="OKC123" s="1373"/>
      <c r="OKD123" s="1373"/>
      <c r="OKE123" s="1373"/>
      <c r="OKF123" s="1373"/>
      <c r="OKG123" s="1373"/>
      <c r="OKH123" s="1373"/>
      <c r="OKI123" s="1373"/>
      <c r="OKJ123" s="1373"/>
      <c r="OKK123" s="1373"/>
      <c r="OKL123" s="1373"/>
      <c r="OKM123" s="1373"/>
      <c r="OKN123" s="1373"/>
      <c r="OKO123" s="1373"/>
      <c r="OKP123" s="1373"/>
      <c r="OKQ123" s="1373"/>
      <c r="OKR123" s="1373"/>
      <c r="OKS123" s="1373"/>
      <c r="OKT123" s="1373"/>
      <c r="OKU123" s="1373"/>
      <c r="OKV123" s="1373"/>
      <c r="OKW123" s="1373"/>
      <c r="OKX123" s="1373"/>
      <c r="OKY123" s="1373"/>
      <c r="OKZ123" s="1373"/>
      <c r="OLA123" s="1373"/>
      <c r="OLB123" s="1373"/>
      <c r="OLC123" s="1373"/>
      <c r="OLD123" s="1373"/>
      <c r="OLE123" s="1373"/>
      <c r="OLF123" s="1373"/>
      <c r="OLG123" s="1373"/>
      <c r="OLH123" s="1373"/>
      <c r="OLI123" s="1373"/>
      <c r="OLJ123" s="1373"/>
      <c r="OLK123" s="1373"/>
      <c r="OLL123" s="1373"/>
      <c r="OLM123" s="1373"/>
      <c r="OLN123" s="1373"/>
      <c r="OLO123" s="1373"/>
      <c r="OLP123" s="1373"/>
      <c r="OLQ123" s="1373"/>
      <c r="OLR123" s="1373"/>
      <c r="OLS123" s="1373"/>
      <c r="OLT123" s="1373"/>
      <c r="OLU123" s="1373"/>
      <c r="OLV123" s="1373"/>
      <c r="OLW123" s="1373"/>
      <c r="OLX123" s="1373"/>
      <c r="OLY123" s="1373"/>
      <c r="OLZ123" s="1373"/>
      <c r="OMA123" s="1373"/>
      <c r="OMB123" s="1373"/>
      <c r="OMC123" s="1373"/>
      <c r="OMD123" s="1373"/>
      <c r="OME123" s="1373"/>
      <c r="OMF123" s="1373"/>
      <c r="OMG123" s="1373"/>
      <c r="OMH123" s="1373"/>
      <c r="OMI123" s="1373"/>
      <c r="OMJ123" s="1373"/>
      <c r="OMK123" s="1373"/>
      <c r="OML123" s="1373"/>
      <c r="OMM123" s="1373"/>
      <c r="OMN123" s="1373"/>
      <c r="OMO123" s="1373"/>
      <c r="OMP123" s="1373"/>
      <c r="OMQ123" s="1373"/>
      <c r="OMR123" s="1373"/>
      <c r="OMS123" s="1373"/>
      <c r="OMT123" s="1373"/>
      <c r="OMU123" s="1373"/>
      <c r="OMV123" s="1373"/>
      <c r="OMW123" s="1373"/>
      <c r="OMX123" s="1373"/>
      <c r="OMY123" s="1373"/>
      <c r="OMZ123" s="1373"/>
      <c r="ONA123" s="1373"/>
      <c r="ONB123" s="1373"/>
      <c r="ONC123" s="1373"/>
      <c r="OND123" s="1373"/>
      <c r="ONE123" s="1373"/>
      <c r="ONF123" s="1373"/>
      <c r="ONG123" s="1373"/>
      <c r="ONH123" s="1373"/>
      <c r="ONI123" s="1373"/>
      <c r="ONJ123" s="1373"/>
      <c r="ONK123" s="1373"/>
      <c r="ONL123" s="1373"/>
      <c r="ONM123" s="1373"/>
      <c r="ONN123" s="1373"/>
      <c r="ONO123" s="1373"/>
      <c r="ONP123" s="1373"/>
      <c r="ONQ123" s="1373"/>
      <c r="ONR123" s="1373"/>
      <c r="ONS123" s="1373"/>
      <c r="ONT123" s="1373"/>
      <c r="ONU123" s="1373"/>
      <c r="ONV123" s="1373"/>
      <c r="ONW123" s="1373"/>
      <c r="ONX123" s="1373"/>
      <c r="ONY123" s="1373"/>
      <c r="ONZ123" s="1373"/>
      <c r="OOA123" s="1373"/>
      <c r="OOB123" s="1373"/>
      <c r="OOC123" s="1373"/>
      <c r="OOD123" s="1373"/>
      <c r="OOE123" s="1373"/>
      <c r="OOF123" s="1373"/>
      <c r="OOG123" s="1373"/>
      <c r="OOH123" s="1373"/>
      <c r="OOI123" s="1373"/>
      <c r="OOJ123" s="1373"/>
      <c r="OOK123" s="1373"/>
      <c r="OOL123" s="1373"/>
      <c r="OOM123" s="1373"/>
      <c r="OON123" s="1373"/>
      <c r="OOO123" s="1373"/>
      <c r="OOP123" s="1373"/>
      <c r="OOQ123" s="1373"/>
      <c r="OOR123" s="1373"/>
      <c r="OOS123" s="1373"/>
      <c r="OOT123" s="1373"/>
      <c r="OOU123" s="1373"/>
      <c r="OOV123" s="1373"/>
      <c r="OOW123" s="1373"/>
      <c r="OOX123" s="1373"/>
      <c r="OOY123" s="1373"/>
      <c r="OOZ123" s="1373"/>
      <c r="OPA123" s="1373"/>
      <c r="OPB123" s="1373"/>
      <c r="OPC123" s="1373"/>
      <c r="OPD123" s="1373"/>
      <c r="OPE123" s="1373"/>
      <c r="OPF123" s="1373"/>
      <c r="OPG123" s="1373"/>
      <c r="OPH123" s="1373"/>
      <c r="OPI123" s="1373"/>
      <c r="OPJ123" s="1373"/>
      <c r="OPK123" s="1373"/>
      <c r="OPL123" s="1373"/>
      <c r="OPM123" s="1373"/>
      <c r="OPN123" s="1373"/>
      <c r="OPO123" s="1373"/>
      <c r="OPP123" s="1373"/>
      <c r="OPQ123" s="1373"/>
      <c r="OPR123" s="1373"/>
      <c r="OPS123" s="1373"/>
      <c r="OPT123" s="1373"/>
      <c r="OPU123" s="1373"/>
      <c r="OPV123" s="1373"/>
      <c r="OPW123" s="1373"/>
      <c r="OPX123" s="1373"/>
      <c r="OPY123" s="1373"/>
      <c r="OPZ123" s="1373"/>
      <c r="OQA123" s="1373"/>
      <c r="OQB123" s="1373"/>
      <c r="OQC123" s="1373"/>
      <c r="OQD123" s="1373"/>
      <c r="OQE123" s="1373"/>
      <c r="OQF123" s="1373"/>
      <c r="OQG123" s="1373"/>
      <c r="OQH123" s="1373"/>
      <c r="OQI123" s="1373"/>
      <c r="OQJ123" s="1373"/>
      <c r="OQK123" s="1373"/>
      <c r="OQL123" s="1373"/>
      <c r="OQM123" s="1373"/>
      <c r="OQN123" s="1373"/>
      <c r="OQO123" s="1373"/>
      <c r="OQP123" s="1373"/>
      <c r="OQQ123" s="1373"/>
      <c r="OQR123" s="1373"/>
      <c r="OQS123" s="1373"/>
      <c r="OQT123" s="1373"/>
      <c r="OQU123" s="1373"/>
      <c r="OQV123" s="1373"/>
      <c r="OQW123" s="1373"/>
      <c r="OQX123" s="1373"/>
      <c r="OQY123" s="1373"/>
      <c r="OQZ123" s="1373"/>
      <c r="ORA123" s="1373"/>
      <c r="ORB123" s="1373"/>
      <c r="ORC123" s="1373"/>
      <c r="ORD123" s="1373"/>
      <c r="ORE123" s="1373"/>
      <c r="ORF123" s="1373"/>
      <c r="ORG123" s="1373"/>
      <c r="ORH123" s="1373"/>
      <c r="ORI123" s="1373"/>
      <c r="ORJ123" s="1373"/>
      <c r="ORK123" s="1373"/>
      <c r="ORL123" s="1373"/>
      <c r="ORM123" s="1373"/>
      <c r="ORN123" s="1373"/>
      <c r="ORO123" s="1373"/>
      <c r="ORP123" s="1373"/>
      <c r="ORQ123" s="1373"/>
      <c r="ORR123" s="1373"/>
      <c r="ORS123" s="1373"/>
      <c r="ORT123" s="1373"/>
      <c r="ORU123" s="1373"/>
      <c r="ORV123" s="1373"/>
      <c r="ORW123" s="1373"/>
      <c r="ORX123" s="1373"/>
      <c r="ORY123" s="1373"/>
      <c r="ORZ123" s="1373"/>
      <c r="OSA123" s="1373"/>
      <c r="OSB123" s="1373"/>
      <c r="OSC123" s="1373"/>
      <c r="OSD123" s="1373"/>
      <c r="OSE123" s="1373"/>
      <c r="OSF123" s="1373"/>
      <c r="OSG123" s="1373"/>
      <c r="OSH123" s="1373"/>
      <c r="OSI123" s="1373"/>
      <c r="OSJ123" s="1373"/>
      <c r="OSK123" s="1373"/>
      <c r="OSL123" s="1373"/>
      <c r="OSM123" s="1373"/>
      <c r="OSN123" s="1373"/>
      <c r="OSO123" s="1373"/>
      <c r="OSP123" s="1373"/>
      <c r="OSQ123" s="1373"/>
      <c r="OSR123" s="1373"/>
      <c r="OSS123" s="1373"/>
      <c r="OST123" s="1373"/>
      <c r="OSU123" s="1373"/>
      <c r="OSV123" s="1373"/>
      <c r="OSW123" s="1373"/>
      <c r="OSX123" s="1373"/>
      <c r="OSY123" s="1373"/>
      <c r="OSZ123" s="1373"/>
      <c r="OTA123" s="1373"/>
      <c r="OTB123" s="1373"/>
      <c r="OTC123" s="1373"/>
      <c r="OTD123" s="1373"/>
      <c r="OTE123" s="1373"/>
      <c r="OTF123" s="1373"/>
      <c r="OTG123" s="1373"/>
      <c r="OTH123" s="1373"/>
      <c r="OTI123" s="1373"/>
      <c r="OTJ123" s="1373"/>
      <c r="OTK123" s="1373"/>
      <c r="OTL123" s="1373"/>
      <c r="OTM123" s="1373"/>
      <c r="OTN123" s="1373"/>
      <c r="OTO123" s="1373"/>
      <c r="OTP123" s="1373"/>
      <c r="OTQ123" s="1373"/>
      <c r="OTR123" s="1373"/>
      <c r="OTS123" s="1373"/>
      <c r="OTT123" s="1373"/>
      <c r="OTU123" s="1373"/>
      <c r="OTV123" s="1373"/>
      <c r="OTW123" s="1373"/>
      <c r="OTX123" s="1373"/>
      <c r="OTY123" s="1373"/>
      <c r="OTZ123" s="1373"/>
      <c r="OUA123" s="1373"/>
      <c r="OUB123" s="1373"/>
      <c r="OUC123" s="1373"/>
      <c r="OUD123" s="1373"/>
      <c r="OUE123" s="1373"/>
      <c r="OUF123" s="1373"/>
      <c r="OUG123" s="1373"/>
      <c r="OUH123" s="1373"/>
      <c r="OUI123" s="1373"/>
      <c r="OUJ123" s="1373"/>
      <c r="OUK123" s="1373"/>
      <c r="OUL123" s="1373"/>
      <c r="OUM123" s="1373"/>
      <c r="OUN123" s="1373"/>
      <c r="OUO123" s="1373"/>
      <c r="OUP123" s="1373"/>
      <c r="OUQ123" s="1373"/>
      <c r="OUR123" s="1373"/>
      <c r="OUS123" s="1373"/>
      <c r="OUT123" s="1373"/>
      <c r="OUU123" s="1373"/>
      <c r="OUV123" s="1373"/>
      <c r="OUW123" s="1373"/>
      <c r="OUX123" s="1373"/>
      <c r="OUY123" s="1373"/>
      <c r="OUZ123" s="1373"/>
      <c r="OVA123" s="1373"/>
      <c r="OVB123" s="1373"/>
      <c r="OVC123" s="1373"/>
      <c r="OVD123" s="1373"/>
      <c r="OVE123" s="1373"/>
      <c r="OVF123" s="1373"/>
      <c r="OVG123" s="1373"/>
      <c r="OVH123" s="1373"/>
      <c r="OVI123" s="1373"/>
      <c r="OVJ123" s="1373"/>
      <c r="OVK123" s="1373"/>
      <c r="OVL123" s="1373"/>
      <c r="OVM123" s="1373"/>
      <c r="OVN123" s="1373"/>
      <c r="OVO123" s="1373"/>
      <c r="OVP123" s="1373"/>
      <c r="OVQ123" s="1373"/>
      <c r="OVR123" s="1373"/>
      <c r="OVS123" s="1373"/>
      <c r="OVT123" s="1373"/>
      <c r="OVU123" s="1373"/>
      <c r="OVV123" s="1373"/>
      <c r="OVW123" s="1373"/>
      <c r="OVX123" s="1373"/>
      <c r="OVY123" s="1373"/>
      <c r="OVZ123" s="1373"/>
      <c r="OWA123" s="1373"/>
      <c r="OWB123" s="1373"/>
      <c r="OWC123" s="1373"/>
      <c r="OWD123" s="1373"/>
      <c r="OWE123" s="1373"/>
      <c r="OWF123" s="1373"/>
      <c r="OWG123" s="1373"/>
      <c r="OWH123" s="1373"/>
      <c r="OWI123" s="1373"/>
      <c r="OWJ123" s="1373"/>
      <c r="OWK123" s="1373"/>
      <c r="OWL123" s="1373"/>
      <c r="OWM123" s="1373"/>
      <c r="OWN123" s="1373"/>
      <c r="OWO123" s="1373"/>
      <c r="OWP123" s="1373"/>
      <c r="OWQ123" s="1373"/>
      <c r="OWR123" s="1373"/>
      <c r="OWS123" s="1373"/>
      <c r="OWT123" s="1373"/>
      <c r="OWU123" s="1373"/>
      <c r="OWV123" s="1373"/>
      <c r="OWW123" s="1373"/>
      <c r="OWX123" s="1373"/>
      <c r="OWY123" s="1373"/>
      <c r="OWZ123" s="1373"/>
      <c r="OXA123" s="1373"/>
      <c r="OXB123" s="1373"/>
      <c r="OXC123" s="1373"/>
      <c r="OXD123" s="1373"/>
      <c r="OXE123" s="1373"/>
      <c r="OXF123" s="1373"/>
      <c r="OXG123" s="1373"/>
      <c r="OXH123" s="1373"/>
      <c r="OXI123" s="1373"/>
      <c r="OXJ123" s="1373"/>
      <c r="OXK123" s="1373"/>
      <c r="OXL123" s="1373"/>
      <c r="OXM123" s="1373"/>
      <c r="OXN123" s="1373"/>
      <c r="OXO123" s="1373"/>
      <c r="OXP123" s="1373"/>
      <c r="OXQ123" s="1373"/>
      <c r="OXR123" s="1373"/>
      <c r="OXS123" s="1373"/>
      <c r="OXT123" s="1373"/>
      <c r="OXU123" s="1373"/>
      <c r="OXV123" s="1373"/>
      <c r="OXW123" s="1373"/>
      <c r="OXX123" s="1373"/>
      <c r="OXY123" s="1373"/>
      <c r="OXZ123" s="1373"/>
      <c r="OYA123" s="1373"/>
      <c r="OYB123" s="1373"/>
      <c r="OYC123" s="1373"/>
      <c r="OYD123" s="1373"/>
      <c r="OYE123" s="1373"/>
      <c r="OYF123" s="1373"/>
      <c r="OYG123" s="1373"/>
      <c r="OYH123" s="1373"/>
      <c r="OYI123" s="1373"/>
      <c r="OYJ123" s="1373"/>
      <c r="OYK123" s="1373"/>
      <c r="OYL123" s="1373"/>
      <c r="OYM123" s="1373"/>
      <c r="OYN123" s="1373"/>
      <c r="OYO123" s="1373"/>
      <c r="OYP123" s="1373"/>
      <c r="OYQ123" s="1373"/>
      <c r="OYR123" s="1373"/>
      <c r="OYS123" s="1373"/>
      <c r="OYT123" s="1373"/>
      <c r="OYU123" s="1373"/>
      <c r="OYV123" s="1373"/>
      <c r="OYW123" s="1373"/>
      <c r="OYX123" s="1373"/>
      <c r="OYY123" s="1373"/>
      <c r="OYZ123" s="1373"/>
      <c r="OZA123" s="1373"/>
      <c r="OZB123" s="1373"/>
      <c r="OZC123" s="1373"/>
      <c r="OZD123" s="1373"/>
      <c r="OZE123" s="1373"/>
      <c r="OZF123" s="1373"/>
      <c r="OZG123" s="1373"/>
      <c r="OZH123" s="1373"/>
      <c r="OZI123" s="1373"/>
      <c r="OZJ123" s="1373"/>
      <c r="OZK123" s="1373"/>
      <c r="OZL123" s="1373"/>
      <c r="OZM123" s="1373"/>
      <c r="OZN123" s="1373"/>
      <c r="OZO123" s="1373"/>
      <c r="OZP123" s="1373"/>
      <c r="OZQ123" s="1373"/>
      <c r="OZR123" s="1373"/>
      <c r="OZS123" s="1373"/>
      <c r="OZT123" s="1373"/>
      <c r="OZU123" s="1373"/>
      <c r="OZV123" s="1373"/>
      <c r="OZW123" s="1373"/>
      <c r="OZX123" s="1373"/>
      <c r="OZY123" s="1373"/>
      <c r="OZZ123" s="1373"/>
      <c r="PAA123" s="1373"/>
      <c r="PAB123" s="1373"/>
      <c r="PAC123" s="1373"/>
      <c r="PAD123" s="1373"/>
      <c r="PAE123" s="1373"/>
      <c r="PAF123" s="1373"/>
      <c r="PAG123" s="1373"/>
      <c r="PAH123" s="1373"/>
      <c r="PAI123" s="1373"/>
      <c r="PAJ123" s="1373"/>
      <c r="PAK123" s="1373"/>
      <c r="PAL123" s="1373"/>
      <c r="PAM123" s="1373"/>
      <c r="PAN123" s="1373"/>
      <c r="PAO123" s="1373"/>
      <c r="PAP123" s="1373"/>
      <c r="PAQ123" s="1373"/>
      <c r="PAR123" s="1373"/>
      <c r="PAS123" s="1373"/>
      <c r="PAT123" s="1373"/>
      <c r="PAU123" s="1373"/>
      <c r="PAV123" s="1373"/>
      <c r="PAW123" s="1373"/>
      <c r="PAX123" s="1373"/>
      <c r="PAY123" s="1373"/>
      <c r="PAZ123" s="1373"/>
      <c r="PBA123" s="1373"/>
      <c r="PBB123" s="1373"/>
      <c r="PBC123" s="1373"/>
      <c r="PBD123" s="1373"/>
      <c r="PBE123" s="1373"/>
      <c r="PBF123" s="1373"/>
      <c r="PBG123" s="1373"/>
      <c r="PBH123" s="1373"/>
      <c r="PBI123" s="1373"/>
      <c r="PBJ123" s="1373"/>
      <c r="PBK123" s="1373"/>
      <c r="PBL123" s="1373"/>
      <c r="PBM123" s="1373"/>
      <c r="PBN123" s="1373"/>
      <c r="PBO123" s="1373"/>
      <c r="PBP123" s="1373"/>
      <c r="PBQ123" s="1373"/>
      <c r="PBR123" s="1373"/>
      <c r="PBS123" s="1373"/>
      <c r="PBT123" s="1373"/>
      <c r="PBU123" s="1373"/>
      <c r="PBV123" s="1373"/>
      <c r="PBW123" s="1373"/>
      <c r="PBX123" s="1373"/>
      <c r="PBY123" s="1373"/>
      <c r="PBZ123" s="1373"/>
      <c r="PCA123" s="1373"/>
      <c r="PCB123" s="1373"/>
      <c r="PCC123" s="1373"/>
      <c r="PCD123" s="1373"/>
      <c r="PCE123" s="1373"/>
      <c r="PCF123" s="1373"/>
      <c r="PCG123" s="1373"/>
      <c r="PCH123" s="1373"/>
      <c r="PCI123" s="1373"/>
      <c r="PCJ123" s="1373"/>
      <c r="PCK123" s="1373"/>
      <c r="PCL123" s="1373"/>
      <c r="PCM123" s="1373"/>
      <c r="PCN123" s="1373"/>
      <c r="PCO123" s="1373"/>
      <c r="PCP123" s="1373"/>
      <c r="PCQ123" s="1373"/>
      <c r="PCR123" s="1373"/>
      <c r="PCS123" s="1373"/>
      <c r="PCT123" s="1373"/>
      <c r="PCU123" s="1373"/>
      <c r="PCV123" s="1373"/>
      <c r="PCW123" s="1373"/>
      <c r="PCX123" s="1373"/>
      <c r="PCY123" s="1373"/>
      <c r="PCZ123" s="1373"/>
      <c r="PDA123" s="1373"/>
      <c r="PDB123" s="1373"/>
      <c r="PDC123" s="1373"/>
      <c r="PDD123" s="1373"/>
      <c r="PDE123" s="1373"/>
      <c r="PDF123" s="1373"/>
      <c r="PDG123" s="1373"/>
      <c r="PDH123" s="1373"/>
      <c r="PDI123" s="1373"/>
      <c r="PDJ123" s="1373"/>
      <c r="PDK123" s="1373"/>
      <c r="PDL123" s="1373"/>
      <c r="PDM123" s="1373"/>
      <c r="PDN123" s="1373"/>
      <c r="PDO123" s="1373"/>
      <c r="PDP123" s="1373"/>
      <c r="PDQ123" s="1373"/>
      <c r="PDR123" s="1373"/>
      <c r="PDS123" s="1373"/>
      <c r="PDT123" s="1373"/>
      <c r="PDU123" s="1373"/>
      <c r="PDV123" s="1373"/>
      <c r="PDW123" s="1373"/>
      <c r="PDX123" s="1373"/>
      <c r="PDY123" s="1373"/>
      <c r="PDZ123" s="1373"/>
      <c r="PEA123" s="1373"/>
      <c r="PEB123" s="1373"/>
      <c r="PEC123" s="1373"/>
      <c r="PED123" s="1373"/>
      <c r="PEE123" s="1373"/>
      <c r="PEF123" s="1373"/>
      <c r="PEG123" s="1373"/>
      <c r="PEH123" s="1373"/>
      <c r="PEI123" s="1373"/>
      <c r="PEJ123" s="1373"/>
      <c r="PEK123" s="1373"/>
      <c r="PEL123" s="1373"/>
      <c r="PEM123" s="1373"/>
      <c r="PEN123" s="1373"/>
      <c r="PEO123" s="1373"/>
      <c r="PEP123" s="1373"/>
      <c r="PEQ123" s="1373"/>
      <c r="PER123" s="1373"/>
      <c r="PES123" s="1373"/>
      <c r="PET123" s="1373"/>
      <c r="PEU123" s="1373"/>
      <c r="PEV123" s="1373"/>
      <c r="PEW123" s="1373"/>
      <c r="PEX123" s="1373"/>
      <c r="PEY123" s="1373"/>
      <c r="PEZ123" s="1373"/>
      <c r="PFA123" s="1373"/>
      <c r="PFB123" s="1373"/>
      <c r="PFC123" s="1373"/>
      <c r="PFD123" s="1373"/>
      <c r="PFE123" s="1373"/>
      <c r="PFF123" s="1373"/>
      <c r="PFG123" s="1373"/>
      <c r="PFH123" s="1373"/>
      <c r="PFI123" s="1373"/>
      <c r="PFJ123" s="1373"/>
      <c r="PFK123" s="1373"/>
      <c r="PFL123" s="1373"/>
      <c r="PFM123" s="1373"/>
      <c r="PFN123" s="1373"/>
      <c r="PFO123" s="1373"/>
      <c r="PFP123" s="1373"/>
      <c r="PFQ123" s="1373"/>
      <c r="PFR123" s="1373"/>
      <c r="PFS123" s="1373"/>
      <c r="PFT123" s="1373"/>
      <c r="PFU123" s="1373"/>
      <c r="PFV123" s="1373"/>
      <c r="PFW123" s="1373"/>
      <c r="PFX123" s="1373"/>
      <c r="PFY123" s="1373"/>
      <c r="PFZ123" s="1373"/>
      <c r="PGA123" s="1373"/>
      <c r="PGB123" s="1373"/>
      <c r="PGC123" s="1373"/>
      <c r="PGD123" s="1373"/>
      <c r="PGE123" s="1373"/>
      <c r="PGF123" s="1373"/>
      <c r="PGG123" s="1373"/>
      <c r="PGH123" s="1373"/>
      <c r="PGI123" s="1373"/>
      <c r="PGJ123" s="1373"/>
      <c r="PGK123" s="1373"/>
      <c r="PGL123" s="1373"/>
      <c r="PGM123" s="1373"/>
      <c r="PGN123" s="1373"/>
      <c r="PGO123" s="1373"/>
      <c r="PGP123" s="1373"/>
      <c r="PGQ123" s="1373"/>
      <c r="PGR123" s="1373"/>
      <c r="PGS123" s="1373"/>
      <c r="PGT123" s="1373"/>
      <c r="PGU123" s="1373"/>
      <c r="PGV123" s="1373"/>
      <c r="PGW123" s="1373"/>
      <c r="PGX123" s="1373"/>
      <c r="PGY123" s="1373"/>
      <c r="PGZ123" s="1373"/>
      <c r="PHA123" s="1373"/>
      <c r="PHB123" s="1373"/>
      <c r="PHC123" s="1373"/>
      <c r="PHD123" s="1373"/>
      <c r="PHE123" s="1373"/>
      <c r="PHF123" s="1373"/>
      <c r="PHG123" s="1373"/>
      <c r="PHH123" s="1373"/>
      <c r="PHI123" s="1373"/>
      <c r="PHJ123" s="1373"/>
      <c r="PHK123" s="1373"/>
      <c r="PHL123" s="1373"/>
      <c r="PHM123" s="1373"/>
      <c r="PHN123" s="1373"/>
      <c r="PHO123" s="1373"/>
      <c r="PHP123" s="1373"/>
      <c r="PHQ123" s="1373"/>
      <c r="PHR123" s="1373"/>
      <c r="PHS123" s="1373"/>
      <c r="PHT123" s="1373"/>
      <c r="PHU123" s="1373"/>
      <c r="PHV123" s="1373"/>
      <c r="PHW123" s="1373"/>
      <c r="PHX123" s="1373"/>
      <c r="PHY123" s="1373"/>
      <c r="PHZ123" s="1373"/>
      <c r="PIA123" s="1373"/>
      <c r="PIB123" s="1373"/>
      <c r="PIC123" s="1373"/>
      <c r="PID123" s="1373"/>
      <c r="PIE123" s="1373"/>
      <c r="PIF123" s="1373"/>
      <c r="PIG123" s="1373"/>
      <c r="PIH123" s="1373"/>
      <c r="PII123" s="1373"/>
      <c r="PIJ123" s="1373"/>
      <c r="PIK123" s="1373"/>
      <c r="PIL123" s="1373"/>
      <c r="PIM123" s="1373"/>
      <c r="PIN123" s="1373"/>
      <c r="PIO123" s="1373"/>
      <c r="PIP123" s="1373"/>
      <c r="PIQ123" s="1373"/>
      <c r="PIR123" s="1373"/>
      <c r="PIS123" s="1373"/>
      <c r="PIT123" s="1373"/>
      <c r="PIU123" s="1373"/>
      <c r="PIV123" s="1373"/>
      <c r="PIW123" s="1373"/>
      <c r="PIX123" s="1373"/>
      <c r="PIY123" s="1373"/>
      <c r="PIZ123" s="1373"/>
      <c r="PJA123" s="1373"/>
      <c r="PJB123" s="1373"/>
      <c r="PJC123" s="1373"/>
      <c r="PJD123" s="1373"/>
      <c r="PJE123" s="1373"/>
      <c r="PJF123" s="1373"/>
      <c r="PJG123" s="1373"/>
      <c r="PJH123" s="1373"/>
      <c r="PJI123" s="1373"/>
      <c r="PJJ123" s="1373"/>
      <c r="PJK123" s="1373"/>
      <c r="PJL123" s="1373"/>
      <c r="PJM123" s="1373"/>
      <c r="PJN123" s="1373"/>
      <c r="PJO123" s="1373"/>
      <c r="PJP123" s="1373"/>
      <c r="PJQ123" s="1373"/>
      <c r="PJR123" s="1373"/>
      <c r="PJS123" s="1373"/>
      <c r="PJT123" s="1373"/>
      <c r="PJU123" s="1373"/>
      <c r="PJV123" s="1373"/>
      <c r="PJW123" s="1373"/>
      <c r="PJX123" s="1373"/>
      <c r="PJY123" s="1373"/>
      <c r="PJZ123" s="1373"/>
      <c r="PKA123" s="1373"/>
      <c r="PKB123" s="1373"/>
      <c r="PKC123" s="1373"/>
      <c r="PKD123" s="1373"/>
      <c r="PKE123" s="1373"/>
      <c r="PKF123" s="1373"/>
      <c r="PKG123" s="1373"/>
      <c r="PKH123" s="1373"/>
      <c r="PKI123" s="1373"/>
      <c r="PKJ123" s="1373"/>
      <c r="PKK123" s="1373"/>
      <c r="PKL123" s="1373"/>
      <c r="PKM123" s="1373"/>
      <c r="PKN123" s="1373"/>
      <c r="PKO123" s="1373"/>
      <c r="PKP123" s="1373"/>
      <c r="PKQ123" s="1373"/>
      <c r="PKR123" s="1373"/>
      <c r="PKS123" s="1373"/>
      <c r="PKT123" s="1373"/>
      <c r="PKU123" s="1373"/>
      <c r="PKV123" s="1373"/>
      <c r="PKW123" s="1373"/>
      <c r="PKX123" s="1373"/>
      <c r="PKY123" s="1373"/>
      <c r="PKZ123" s="1373"/>
      <c r="PLA123" s="1373"/>
      <c r="PLB123" s="1373"/>
      <c r="PLC123" s="1373"/>
      <c r="PLD123" s="1373"/>
      <c r="PLE123" s="1373"/>
      <c r="PLF123" s="1373"/>
      <c r="PLG123" s="1373"/>
      <c r="PLH123" s="1373"/>
      <c r="PLI123" s="1373"/>
      <c r="PLJ123" s="1373"/>
      <c r="PLK123" s="1373"/>
      <c r="PLL123" s="1373"/>
      <c r="PLM123" s="1373"/>
      <c r="PLN123" s="1373"/>
      <c r="PLO123" s="1373"/>
      <c r="PLP123" s="1373"/>
      <c r="PLQ123" s="1373"/>
      <c r="PLR123" s="1373"/>
      <c r="PLS123" s="1373"/>
      <c r="PLT123" s="1373"/>
      <c r="PLU123" s="1373"/>
      <c r="PLV123" s="1373"/>
      <c r="PLW123" s="1373"/>
      <c r="PLX123" s="1373"/>
      <c r="PLY123" s="1373"/>
      <c r="PLZ123" s="1373"/>
      <c r="PMA123" s="1373"/>
      <c r="PMB123" s="1373"/>
      <c r="PMC123" s="1373"/>
      <c r="PMD123" s="1373"/>
      <c r="PME123" s="1373"/>
      <c r="PMF123" s="1373"/>
      <c r="PMG123" s="1373"/>
      <c r="PMH123" s="1373"/>
      <c r="PMI123" s="1373"/>
      <c r="PMJ123" s="1373"/>
      <c r="PMK123" s="1373"/>
      <c r="PML123" s="1373"/>
      <c r="PMM123" s="1373"/>
      <c r="PMN123" s="1373"/>
      <c r="PMO123" s="1373"/>
      <c r="PMP123" s="1373"/>
      <c r="PMQ123" s="1373"/>
      <c r="PMR123" s="1373"/>
      <c r="PMS123" s="1373"/>
      <c r="PMT123" s="1373"/>
      <c r="PMU123" s="1373"/>
      <c r="PMV123" s="1373"/>
      <c r="PMW123" s="1373"/>
      <c r="PMX123" s="1373"/>
      <c r="PMY123" s="1373"/>
      <c r="PMZ123" s="1373"/>
      <c r="PNA123" s="1373"/>
      <c r="PNB123" s="1373"/>
      <c r="PNC123" s="1373"/>
      <c r="PND123" s="1373"/>
      <c r="PNE123" s="1373"/>
      <c r="PNF123" s="1373"/>
      <c r="PNG123" s="1373"/>
      <c r="PNH123" s="1373"/>
      <c r="PNI123" s="1373"/>
      <c r="PNJ123" s="1373"/>
      <c r="PNK123" s="1373"/>
      <c r="PNL123" s="1373"/>
      <c r="PNM123" s="1373"/>
      <c r="PNN123" s="1373"/>
      <c r="PNO123" s="1373"/>
      <c r="PNP123" s="1373"/>
      <c r="PNQ123" s="1373"/>
      <c r="PNR123" s="1373"/>
      <c r="PNS123" s="1373"/>
      <c r="PNT123" s="1373"/>
      <c r="PNU123" s="1373"/>
      <c r="PNV123" s="1373"/>
      <c r="PNW123" s="1373"/>
      <c r="PNX123" s="1373"/>
      <c r="PNY123" s="1373"/>
      <c r="PNZ123" s="1373"/>
      <c r="POA123" s="1373"/>
      <c r="POB123" s="1373"/>
      <c r="POC123" s="1373"/>
      <c r="POD123" s="1373"/>
      <c r="POE123" s="1373"/>
      <c r="POF123" s="1373"/>
      <c r="POG123" s="1373"/>
      <c r="POH123" s="1373"/>
      <c r="POI123" s="1373"/>
      <c r="POJ123" s="1373"/>
      <c r="POK123" s="1373"/>
      <c r="POL123" s="1373"/>
      <c r="POM123" s="1373"/>
      <c r="PON123" s="1373"/>
      <c r="POO123" s="1373"/>
      <c r="POP123" s="1373"/>
      <c r="POQ123" s="1373"/>
      <c r="POR123" s="1373"/>
      <c r="POS123" s="1373"/>
      <c r="POT123" s="1373"/>
      <c r="POU123" s="1373"/>
      <c r="POV123" s="1373"/>
      <c r="POW123" s="1373"/>
      <c r="POX123" s="1373"/>
      <c r="POY123" s="1373"/>
      <c r="POZ123" s="1373"/>
      <c r="PPA123" s="1373"/>
      <c r="PPB123" s="1373"/>
      <c r="PPC123" s="1373"/>
      <c r="PPD123" s="1373"/>
      <c r="PPE123" s="1373"/>
      <c r="PPF123" s="1373"/>
      <c r="PPG123" s="1373"/>
      <c r="PPH123" s="1373"/>
      <c r="PPI123" s="1373"/>
      <c r="PPJ123" s="1373"/>
      <c r="PPK123" s="1373"/>
      <c r="PPL123" s="1373"/>
      <c r="PPM123" s="1373"/>
      <c r="PPN123" s="1373"/>
      <c r="PPO123" s="1373"/>
      <c r="PPP123" s="1373"/>
      <c r="PPQ123" s="1373"/>
      <c r="PPR123" s="1373"/>
      <c r="PPS123" s="1373"/>
      <c r="PPT123" s="1373"/>
      <c r="PPU123" s="1373"/>
      <c r="PPV123" s="1373"/>
      <c r="PPW123" s="1373"/>
      <c r="PPX123" s="1373"/>
      <c r="PPY123" s="1373"/>
      <c r="PPZ123" s="1373"/>
      <c r="PQA123" s="1373"/>
      <c r="PQB123" s="1373"/>
      <c r="PQC123" s="1373"/>
      <c r="PQD123" s="1373"/>
      <c r="PQE123" s="1373"/>
      <c r="PQF123" s="1373"/>
      <c r="PQG123" s="1373"/>
      <c r="PQH123" s="1373"/>
      <c r="PQI123" s="1373"/>
      <c r="PQJ123" s="1373"/>
      <c r="PQK123" s="1373"/>
      <c r="PQL123" s="1373"/>
      <c r="PQM123" s="1373"/>
      <c r="PQN123" s="1373"/>
      <c r="PQO123" s="1373"/>
      <c r="PQP123" s="1373"/>
      <c r="PQQ123" s="1373"/>
      <c r="PQR123" s="1373"/>
      <c r="PQS123" s="1373"/>
      <c r="PQT123" s="1373"/>
      <c r="PQU123" s="1373"/>
      <c r="PQV123" s="1373"/>
      <c r="PQW123" s="1373"/>
      <c r="PQX123" s="1373"/>
      <c r="PQY123" s="1373"/>
      <c r="PQZ123" s="1373"/>
      <c r="PRA123" s="1373"/>
      <c r="PRB123" s="1373"/>
      <c r="PRC123" s="1373"/>
      <c r="PRD123" s="1373"/>
      <c r="PRE123" s="1373"/>
      <c r="PRF123" s="1373"/>
      <c r="PRG123" s="1373"/>
      <c r="PRH123" s="1373"/>
      <c r="PRI123" s="1373"/>
      <c r="PRJ123" s="1373"/>
      <c r="PRK123" s="1373"/>
      <c r="PRL123" s="1373"/>
      <c r="PRM123" s="1373"/>
      <c r="PRN123" s="1373"/>
      <c r="PRO123" s="1373"/>
      <c r="PRP123" s="1373"/>
      <c r="PRQ123" s="1373"/>
      <c r="PRR123" s="1373"/>
      <c r="PRS123" s="1373"/>
      <c r="PRT123" s="1373"/>
      <c r="PRU123" s="1373"/>
      <c r="PRV123" s="1373"/>
      <c r="PRW123" s="1373"/>
      <c r="PRX123" s="1373"/>
      <c r="PRY123" s="1373"/>
      <c r="PRZ123" s="1373"/>
      <c r="PSA123" s="1373"/>
      <c r="PSB123" s="1373"/>
      <c r="PSC123" s="1373"/>
      <c r="PSD123" s="1373"/>
      <c r="PSE123" s="1373"/>
      <c r="PSF123" s="1373"/>
      <c r="PSG123" s="1373"/>
      <c r="PSH123" s="1373"/>
      <c r="PSI123" s="1373"/>
      <c r="PSJ123" s="1373"/>
      <c r="PSK123" s="1373"/>
      <c r="PSL123" s="1373"/>
      <c r="PSM123" s="1373"/>
      <c r="PSN123" s="1373"/>
      <c r="PSO123" s="1373"/>
      <c r="PSP123" s="1373"/>
      <c r="PSQ123" s="1373"/>
      <c r="PSR123" s="1373"/>
      <c r="PSS123" s="1373"/>
      <c r="PST123" s="1373"/>
      <c r="PSU123" s="1373"/>
      <c r="PSV123" s="1373"/>
      <c r="PSW123" s="1373"/>
      <c r="PSX123" s="1373"/>
      <c r="PSY123" s="1373"/>
      <c r="PSZ123" s="1373"/>
      <c r="PTA123" s="1373"/>
      <c r="PTB123" s="1373"/>
      <c r="PTC123" s="1373"/>
      <c r="PTD123" s="1373"/>
      <c r="PTE123" s="1373"/>
      <c r="PTF123" s="1373"/>
      <c r="PTG123" s="1373"/>
      <c r="PTH123" s="1373"/>
      <c r="PTI123" s="1373"/>
      <c r="PTJ123" s="1373"/>
      <c r="PTK123" s="1373"/>
      <c r="PTL123" s="1373"/>
      <c r="PTM123" s="1373"/>
      <c r="PTN123" s="1373"/>
      <c r="PTO123" s="1373"/>
      <c r="PTP123" s="1373"/>
      <c r="PTQ123" s="1373"/>
      <c r="PTR123" s="1373"/>
      <c r="PTS123" s="1373"/>
      <c r="PTT123" s="1373"/>
      <c r="PTU123" s="1373"/>
      <c r="PTV123" s="1373"/>
      <c r="PTW123" s="1373"/>
      <c r="PTX123" s="1373"/>
      <c r="PTY123" s="1373"/>
      <c r="PTZ123" s="1373"/>
      <c r="PUA123" s="1373"/>
      <c r="PUB123" s="1373"/>
      <c r="PUC123" s="1373"/>
      <c r="PUD123" s="1373"/>
      <c r="PUE123" s="1373"/>
      <c r="PUF123" s="1373"/>
      <c r="PUG123" s="1373"/>
      <c r="PUH123" s="1373"/>
      <c r="PUI123" s="1373"/>
      <c r="PUJ123" s="1373"/>
      <c r="PUK123" s="1373"/>
      <c r="PUL123" s="1373"/>
      <c r="PUM123" s="1373"/>
      <c r="PUN123" s="1373"/>
      <c r="PUO123" s="1373"/>
      <c r="PUP123" s="1373"/>
      <c r="PUQ123" s="1373"/>
      <c r="PUR123" s="1373"/>
      <c r="PUS123" s="1373"/>
      <c r="PUT123" s="1373"/>
      <c r="PUU123" s="1373"/>
      <c r="PUV123" s="1373"/>
      <c r="PUW123" s="1373"/>
      <c r="PUX123" s="1373"/>
      <c r="PUY123" s="1373"/>
      <c r="PUZ123" s="1373"/>
      <c r="PVA123" s="1373"/>
      <c r="PVB123" s="1373"/>
      <c r="PVC123" s="1373"/>
      <c r="PVD123" s="1373"/>
      <c r="PVE123" s="1373"/>
      <c r="PVF123" s="1373"/>
      <c r="PVG123" s="1373"/>
      <c r="PVH123" s="1373"/>
      <c r="PVI123" s="1373"/>
      <c r="PVJ123" s="1373"/>
      <c r="PVK123" s="1373"/>
      <c r="PVL123" s="1373"/>
      <c r="PVM123" s="1373"/>
      <c r="PVN123" s="1373"/>
      <c r="PVO123" s="1373"/>
      <c r="PVP123" s="1373"/>
      <c r="PVQ123" s="1373"/>
      <c r="PVR123" s="1373"/>
      <c r="PVS123" s="1373"/>
      <c r="PVT123" s="1373"/>
      <c r="PVU123" s="1373"/>
      <c r="PVV123" s="1373"/>
      <c r="PVW123" s="1373"/>
      <c r="PVX123" s="1373"/>
      <c r="PVY123" s="1373"/>
      <c r="PVZ123" s="1373"/>
      <c r="PWA123" s="1373"/>
      <c r="PWB123" s="1373"/>
      <c r="PWC123" s="1373"/>
      <c r="PWD123" s="1373"/>
      <c r="PWE123" s="1373"/>
      <c r="PWF123" s="1373"/>
      <c r="PWG123" s="1373"/>
      <c r="PWH123" s="1373"/>
      <c r="PWI123" s="1373"/>
      <c r="PWJ123" s="1373"/>
      <c r="PWK123" s="1373"/>
      <c r="PWL123" s="1373"/>
      <c r="PWM123" s="1373"/>
      <c r="PWN123" s="1373"/>
      <c r="PWO123" s="1373"/>
      <c r="PWP123" s="1373"/>
      <c r="PWQ123" s="1373"/>
      <c r="PWR123" s="1373"/>
      <c r="PWS123" s="1373"/>
      <c r="PWT123" s="1373"/>
      <c r="PWU123" s="1373"/>
      <c r="PWV123" s="1373"/>
      <c r="PWW123" s="1373"/>
      <c r="PWX123" s="1373"/>
      <c r="PWY123" s="1373"/>
      <c r="PWZ123" s="1373"/>
      <c r="PXA123" s="1373"/>
      <c r="PXB123" s="1373"/>
      <c r="PXC123" s="1373"/>
      <c r="PXD123" s="1373"/>
      <c r="PXE123" s="1373"/>
      <c r="PXF123" s="1373"/>
      <c r="PXG123" s="1373"/>
      <c r="PXH123" s="1373"/>
      <c r="PXI123" s="1373"/>
      <c r="PXJ123" s="1373"/>
      <c r="PXK123" s="1373"/>
      <c r="PXL123" s="1373"/>
      <c r="PXM123" s="1373"/>
      <c r="PXN123" s="1373"/>
      <c r="PXO123" s="1373"/>
      <c r="PXP123" s="1373"/>
      <c r="PXQ123" s="1373"/>
      <c r="PXR123" s="1373"/>
      <c r="PXS123" s="1373"/>
      <c r="PXT123" s="1373"/>
      <c r="PXU123" s="1373"/>
      <c r="PXV123" s="1373"/>
      <c r="PXW123" s="1373"/>
      <c r="PXX123" s="1373"/>
      <c r="PXY123" s="1373"/>
      <c r="PXZ123" s="1373"/>
      <c r="PYA123" s="1373"/>
      <c r="PYB123" s="1373"/>
      <c r="PYC123" s="1373"/>
      <c r="PYD123" s="1373"/>
      <c r="PYE123" s="1373"/>
      <c r="PYF123" s="1373"/>
      <c r="PYG123" s="1373"/>
      <c r="PYH123" s="1373"/>
      <c r="PYI123" s="1373"/>
      <c r="PYJ123" s="1373"/>
      <c r="PYK123" s="1373"/>
      <c r="PYL123" s="1373"/>
      <c r="PYM123" s="1373"/>
      <c r="PYN123" s="1373"/>
      <c r="PYO123" s="1373"/>
      <c r="PYP123" s="1373"/>
      <c r="PYQ123" s="1373"/>
      <c r="PYR123" s="1373"/>
      <c r="PYS123" s="1373"/>
      <c r="PYT123" s="1373"/>
      <c r="PYU123" s="1373"/>
      <c r="PYV123" s="1373"/>
      <c r="PYW123" s="1373"/>
      <c r="PYX123" s="1373"/>
      <c r="PYY123" s="1373"/>
      <c r="PYZ123" s="1373"/>
      <c r="PZA123" s="1373"/>
      <c r="PZB123" s="1373"/>
      <c r="PZC123" s="1373"/>
      <c r="PZD123" s="1373"/>
      <c r="PZE123" s="1373"/>
      <c r="PZF123" s="1373"/>
      <c r="PZG123" s="1373"/>
      <c r="PZH123" s="1373"/>
      <c r="PZI123" s="1373"/>
      <c r="PZJ123" s="1373"/>
      <c r="PZK123" s="1373"/>
      <c r="PZL123" s="1373"/>
      <c r="PZM123" s="1373"/>
      <c r="PZN123" s="1373"/>
      <c r="PZO123" s="1373"/>
      <c r="PZP123" s="1373"/>
      <c r="PZQ123" s="1373"/>
      <c r="PZR123" s="1373"/>
      <c r="PZS123" s="1373"/>
      <c r="PZT123" s="1373"/>
      <c r="PZU123" s="1373"/>
      <c r="PZV123" s="1373"/>
      <c r="PZW123" s="1373"/>
      <c r="PZX123" s="1373"/>
      <c r="PZY123" s="1373"/>
      <c r="PZZ123" s="1373"/>
      <c r="QAA123" s="1373"/>
      <c r="QAB123" s="1373"/>
      <c r="QAC123" s="1373"/>
      <c r="QAD123" s="1373"/>
      <c r="QAE123" s="1373"/>
      <c r="QAF123" s="1373"/>
      <c r="QAG123" s="1373"/>
      <c r="QAH123" s="1373"/>
      <c r="QAI123" s="1373"/>
      <c r="QAJ123" s="1373"/>
      <c r="QAK123" s="1373"/>
      <c r="QAL123" s="1373"/>
      <c r="QAM123" s="1373"/>
      <c r="QAN123" s="1373"/>
      <c r="QAO123" s="1373"/>
      <c r="QAP123" s="1373"/>
      <c r="QAQ123" s="1373"/>
      <c r="QAR123" s="1373"/>
      <c r="QAS123" s="1373"/>
      <c r="QAT123" s="1373"/>
      <c r="QAU123" s="1373"/>
      <c r="QAV123" s="1373"/>
      <c r="QAW123" s="1373"/>
      <c r="QAX123" s="1373"/>
      <c r="QAY123" s="1373"/>
      <c r="QAZ123" s="1373"/>
      <c r="QBA123" s="1373"/>
      <c r="QBB123" s="1373"/>
      <c r="QBC123" s="1373"/>
      <c r="QBD123" s="1373"/>
      <c r="QBE123" s="1373"/>
      <c r="QBF123" s="1373"/>
      <c r="QBG123" s="1373"/>
      <c r="QBH123" s="1373"/>
      <c r="QBI123" s="1373"/>
      <c r="QBJ123" s="1373"/>
      <c r="QBK123" s="1373"/>
      <c r="QBL123" s="1373"/>
      <c r="QBM123" s="1373"/>
      <c r="QBN123" s="1373"/>
      <c r="QBO123" s="1373"/>
      <c r="QBP123" s="1373"/>
      <c r="QBQ123" s="1373"/>
      <c r="QBR123" s="1373"/>
      <c r="QBS123" s="1373"/>
      <c r="QBT123" s="1373"/>
      <c r="QBU123" s="1373"/>
      <c r="QBV123" s="1373"/>
      <c r="QBW123" s="1373"/>
      <c r="QBX123" s="1373"/>
      <c r="QBY123" s="1373"/>
      <c r="QBZ123" s="1373"/>
      <c r="QCA123" s="1373"/>
      <c r="QCB123" s="1373"/>
      <c r="QCC123" s="1373"/>
      <c r="QCD123" s="1373"/>
      <c r="QCE123" s="1373"/>
      <c r="QCF123" s="1373"/>
      <c r="QCG123" s="1373"/>
      <c r="QCH123" s="1373"/>
      <c r="QCI123" s="1373"/>
      <c r="QCJ123" s="1373"/>
      <c r="QCK123" s="1373"/>
      <c r="QCL123" s="1373"/>
      <c r="QCM123" s="1373"/>
      <c r="QCN123" s="1373"/>
      <c r="QCO123" s="1373"/>
      <c r="QCP123" s="1373"/>
      <c r="QCQ123" s="1373"/>
      <c r="QCR123" s="1373"/>
      <c r="QCS123" s="1373"/>
      <c r="QCT123" s="1373"/>
      <c r="QCU123" s="1373"/>
      <c r="QCV123" s="1373"/>
      <c r="QCW123" s="1373"/>
      <c r="QCX123" s="1373"/>
      <c r="QCY123" s="1373"/>
      <c r="QCZ123" s="1373"/>
      <c r="QDA123" s="1373"/>
      <c r="QDB123" s="1373"/>
      <c r="QDC123" s="1373"/>
      <c r="QDD123" s="1373"/>
      <c r="QDE123" s="1373"/>
      <c r="QDF123" s="1373"/>
      <c r="QDG123" s="1373"/>
      <c r="QDH123" s="1373"/>
      <c r="QDI123" s="1373"/>
      <c r="QDJ123" s="1373"/>
      <c r="QDK123" s="1373"/>
      <c r="QDL123" s="1373"/>
      <c r="QDM123" s="1373"/>
      <c r="QDN123" s="1373"/>
      <c r="QDO123" s="1373"/>
      <c r="QDP123" s="1373"/>
      <c r="QDQ123" s="1373"/>
      <c r="QDR123" s="1373"/>
      <c r="QDS123" s="1373"/>
      <c r="QDT123" s="1373"/>
      <c r="QDU123" s="1373"/>
      <c r="QDV123" s="1373"/>
      <c r="QDW123" s="1373"/>
      <c r="QDX123" s="1373"/>
      <c r="QDY123" s="1373"/>
      <c r="QDZ123" s="1373"/>
      <c r="QEA123" s="1373"/>
      <c r="QEB123" s="1373"/>
      <c r="QEC123" s="1373"/>
      <c r="QED123" s="1373"/>
      <c r="QEE123" s="1373"/>
      <c r="QEF123" s="1373"/>
      <c r="QEG123" s="1373"/>
      <c r="QEH123" s="1373"/>
      <c r="QEI123" s="1373"/>
      <c r="QEJ123" s="1373"/>
      <c r="QEK123" s="1373"/>
      <c r="QEL123" s="1373"/>
      <c r="QEM123" s="1373"/>
      <c r="QEN123" s="1373"/>
      <c r="QEO123" s="1373"/>
      <c r="QEP123" s="1373"/>
      <c r="QEQ123" s="1373"/>
      <c r="QER123" s="1373"/>
      <c r="QES123" s="1373"/>
      <c r="QET123" s="1373"/>
      <c r="QEU123" s="1373"/>
      <c r="QEV123" s="1373"/>
      <c r="QEW123" s="1373"/>
      <c r="QEX123" s="1373"/>
      <c r="QEY123" s="1373"/>
      <c r="QEZ123" s="1373"/>
      <c r="QFA123" s="1373"/>
      <c r="QFB123" s="1373"/>
      <c r="QFC123" s="1373"/>
      <c r="QFD123" s="1373"/>
      <c r="QFE123" s="1373"/>
      <c r="QFF123" s="1373"/>
      <c r="QFG123" s="1373"/>
      <c r="QFH123" s="1373"/>
      <c r="QFI123" s="1373"/>
      <c r="QFJ123" s="1373"/>
      <c r="QFK123" s="1373"/>
      <c r="QFL123" s="1373"/>
      <c r="QFM123" s="1373"/>
      <c r="QFN123" s="1373"/>
      <c r="QFO123" s="1373"/>
      <c r="QFP123" s="1373"/>
      <c r="QFQ123" s="1373"/>
      <c r="QFR123" s="1373"/>
      <c r="QFS123" s="1373"/>
      <c r="QFT123" s="1373"/>
      <c r="QFU123" s="1373"/>
      <c r="QFV123" s="1373"/>
      <c r="QFW123" s="1373"/>
      <c r="QFX123" s="1373"/>
      <c r="QFY123" s="1373"/>
      <c r="QFZ123" s="1373"/>
      <c r="QGA123" s="1373"/>
      <c r="QGB123" s="1373"/>
      <c r="QGC123" s="1373"/>
      <c r="QGD123" s="1373"/>
      <c r="QGE123" s="1373"/>
      <c r="QGF123" s="1373"/>
      <c r="QGG123" s="1373"/>
      <c r="QGH123" s="1373"/>
      <c r="QGI123" s="1373"/>
      <c r="QGJ123" s="1373"/>
      <c r="QGK123" s="1373"/>
      <c r="QGL123" s="1373"/>
      <c r="QGM123" s="1373"/>
      <c r="QGN123" s="1373"/>
      <c r="QGO123" s="1373"/>
      <c r="QGP123" s="1373"/>
      <c r="QGQ123" s="1373"/>
      <c r="QGR123" s="1373"/>
      <c r="QGS123" s="1373"/>
      <c r="QGT123" s="1373"/>
      <c r="QGU123" s="1373"/>
      <c r="QGV123" s="1373"/>
      <c r="QGW123" s="1373"/>
      <c r="QGX123" s="1373"/>
      <c r="QGY123" s="1373"/>
      <c r="QGZ123" s="1373"/>
      <c r="QHA123" s="1373"/>
      <c r="QHB123" s="1373"/>
      <c r="QHC123" s="1373"/>
      <c r="QHD123" s="1373"/>
      <c r="QHE123" s="1373"/>
      <c r="QHF123" s="1373"/>
      <c r="QHG123" s="1373"/>
      <c r="QHH123" s="1373"/>
      <c r="QHI123" s="1373"/>
      <c r="QHJ123" s="1373"/>
      <c r="QHK123" s="1373"/>
      <c r="QHL123" s="1373"/>
      <c r="QHM123" s="1373"/>
      <c r="QHN123" s="1373"/>
      <c r="QHO123" s="1373"/>
      <c r="QHP123" s="1373"/>
      <c r="QHQ123" s="1373"/>
      <c r="QHR123" s="1373"/>
      <c r="QHS123" s="1373"/>
      <c r="QHT123" s="1373"/>
      <c r="QHU123" s="1373"/>
      <c r="QHV123" s="1373"/>
      <c r="QHW123" s="1373"/>
      <c r="QHX123" s="1373"/>
      <c r="QHY123" s="1373"/>
      <c r="QHZ123" s="1373"/>
      <c r="QIA123" s="1373"/>
      <c r="QIB123" s="1373"/>
      <c r="QIC123" s="1373"/>
      <c r="QID123" s="1373"/>
      <c r="QIE123" s="1373"/>
      <c r="QIF123" s="1373"/>
      <c r="QIG123" s="1373"/>
      <c r="QIH123" s="1373"/>
      <c r="QII123" s="1373"/>
      <c r="QIJ123" s="1373"/>
      <c r="QIK123" s="1373"/>
      <c r="QIL123" s="1373"/>
      <c r="QIM123" s="1373"/>
      <c r="QIN123" s="1373"/>
      <c r="QIO123" s="1373"/>
      <c r="QIP123" s="1373"/>
      <c r="QIQ123" s="1373"/>
      <c r="QIR123" s="1373"/>
      <c r="QIS123" s="1373"/>
      <c r="QIT123" s="1373"/>
      <c r="QIU123" s="1373"/>
      <c r="QIV123" s="1373"/>
      <c r="QIW123" s="1373"/>
      <c r="QIX123" s="1373"/>
      <c r="QIY123" s="1373"/>
      <c r="QIZ123" s="1373"/>
      <c r="QJA123" s="1373"/>
      <c r="QJB123" s="1373"/>
      <c r="QJC123" s="1373"/>
      <c r="QJD123" s="1373"/>
      <c r="QJE123" s="1373"/>
      <c r="QJF123" s="1373"/>
      <c r="QJG123" s="1373"/>
      <c r="QJH123" s="1373"/>
      <c r="QJI123" s="1373"/>
      <c r="QJJ123" s="1373"/>
      <c r="QJK123" s="1373"/>
      <c r="QJL123" s="1373"/>
      <c r="QJM123" s="1373"/>
      <c r="QJN123" s="1373"/>
      <c r="QJO123" s="1373"/>
      <c r="QJP123" s="1373"/>
      <c r="QJQ123" s="1373"/>
      <c r="QJR123" s="1373"/>
      <c r="QJS123" s="1373"/>
      <c r="QJT123" s="1373"/>
      <c r="QJU123" s="1373"/>
      <c r="QJV123" s="1373"/>
      <c r="QJW123" s="1373"/>
      <c r="QJX123" s="1373"/>
      <c r="QJY123" s="1373"/>
      <c r="QJZ123" s="1373"/>
      <c r="QKA123" s="1373"/>
      <c r="QKB123" s="1373"/>
      <c r="QKC123" s="1373"/>
      <c r="QKD123" s="1373"/>
      <c r="QKE123" s="1373"/>
      <c r="QKF123" s="1373"/>
      <c r="QKG123" s="1373"/>
      <c r="QKH123" s="1373"/>
      <c r="QKI123" s="1373"/>
      <c r="QKJ123" s="1373"/>
      <c r="QKK123" s="1373"/>
      <c r="QKL123" s="1373"/>
      <c r="QKM123" s="1373"/>
      <c r="QKN123" s="1373"/>
      <c r="QKO123" s="1373"/>
      <c r="QKP123" s="1373"/>
      <c r="QKQ123" s="1373"/>
      <c r="QKR123" s="1373"/>
      <c r="QKS123" s="1373"/>
      <c r="QKT123" s="1373"/>
      <c r="QKU123" s="1373"/>
      <c r="QKV123" s="1373"/>
      <c r="QKW123" s="1373"/>
      <c r="QKX123" s="1373"/>
      <c r="QKY123" s="1373"/>
      <c r="QKZ123" s="1373"/>
      <c r="QLA123" s="1373"/>
      <c r="QLB123" s="1373"/>
      <c r="QLC123" s="1373"/>
      <c r="QLD123" s="1373"/>
      <c r="QLE123" s="1373"/>
      <c r="QLF123" s="1373"/>
      <c r="QLG123" s="1373"/>
      <c r="QLH123" s="1373"/>
      <c r="QLI123" s="1373"/>
      <c r="QLJ123" s="1373"/>
      <c r="QLK123" s="1373"/>
      <c r="QLL123" s="1373"/>
      <c r="QLM123" s="1373"/>
      <c r="QLN123" s="1373"/>
      <c r="QLO123" s="1373"/>
      <c r="QLP123" s="1373"/>
      <c r="QLQ123" s="1373"/>
      <c r="QLR123" s="1373"/>
      <c r="QLS123" s="1373"/>
      <c r="QLT123" s="1373"/>
      <c r="QLU123" s="1373"/>
      <c r="QLV123" s="1373"/>
      <c r="QLW123" s="1373"/>
      <c r="QLX123" s="1373"/>
      <c r="QLY123" s="1373"/>
      <c r="QLZ123" s="1373"/>
      <c r="QMA123" s="1373"/>
      <c r="QMB123" s="1373"/>
      <c r="QMC123" s="1373"/>
      <c r="QMD123" s="1373"/>
      <c r="QME123" s="1373"/>
      <c r="QMF123" s="1373"/>
      <c r="QMG123" s="1373"/>
      <c r="QMH123" s="1373"/>
      <c r="QMI123" s="1373"/>
      <c r="QMJ123" s="1373"/>
      <c r="QMK123" s="1373"/>
      <c r="QML123" s="1373"/>
      <c r="QMM123" s="1373"/>
      <c r="QMN123" s="1373"/>
      <c r="QMO123" s="1373"/>
      <c r="QMP123" s="1373"/>
      <c r="QMQ123" s="1373"/>
      <c r="QMR123" s="1373"/>
      <c r="QMS123" s="1373"/>
      <c r="QMT123" s="1373"/>
      <c r="QMU123" s="1373"/>
      <c r="QMV123" s="1373"/>
      <c r="QMW123" s="1373"/>
      <c r="QMX123" s="1373"/>
      <c r="QMY123" s="1373"/>
      <c r="QMZ123" s="1373"/>
      <c r="QNA123" s="1373"/>
      <c r="QNB123" s="1373"/>
      <c r="QNC123" s="1373"/>
      <c r="QND123" s="1373"/>
      <c r="QNE123" s="1373"/>
      <c r="QNF123" s="1373"/>
      <c r="QNG123" s="1373"/>
      <c r="QNH123" s="1373"/>
      <c r="QNI123" s="1373"/>
      <c r="QNJ123" s="1373"/>
      <c r="QNK123" s="1373"/>
      <c r="QNL123" s="1373"/>
      <c r="QNM123" s="1373"/>
      <c r="QNN123" s="1373"/>
      <c r="QNO123" s="1373"/>
      <c r="QNP123" s="1373"/>
      <c r="QNQ123" s="1373"/>
      <c r="QNR123" s="1373"/>
      <c r="QNS123" s="1373"/>
      <c r="QNT123" s="1373"/>
      <c r="QNU123" s="1373"/>
      <c r="QNV123" s="1373"/>
      <c r="QNW123" s="1373"/>
      <c r="QNX123" s="1373"/>
      <c r="QNY123" s="1373"/>
      <c r="QNZ123" s="1373"/>
      <c r="QOA123" s="1373"/>
      <c r="QOB123" s="1373"/>
      <c r="QOC123" s="1373"/>
      <c r="QOD123" s="1373"/>
      <c r="QOE123" s="1373"/>
      <c r="QOF123" s="1373"/>
      <c r="QOG123" s="1373"/>
      <c r="QOH123" s="1373"/>
      <c r="QOI123" s="1373"/>
      <c r="QOJ123" s="1373"/>
      <c r="QOK123" s="1373"/>
      <c r="QOL123" s="1373"/>
      <c r="QOM123" s="1373"/>
      <c r="QON123" s="1373"/>
      <c r="QOO123" s="1373"/>
      <c r="QOP123" s="1373"/>
      <c r="QOQ123" s="1373"/>
      <c r="QOR123" s="1373"/>
      <c r="QOS123" s="1373"/>
      <c r="QOT123" s="1373"/>
      <c r="QOU123" s="1373"/>
      <c r="QOV123" s="1373"/>
      <c r="QOW123" s="1373"/>
      <c r="QOX123" s="1373"/>
      <c r="QOY123" s="1373"/>
      <c r="QOZ123" s="1373"/>
      <c r="QPA123" s="1373"/>
      <c r="QPB123" s="1373"/>
      <c r="QPC123" s="1373"/>
      <c r="QPD123" s="1373"/>
      <c r="QPE123" s="1373"/>
      <c r="QPF123" s="1373"/>
      <c r="QPG123" s="1373"/>
      <c r="QPH123" s="1373"/>
      <c r="QPI123" s="1373"/>
      <c r="QPJ123" s="1373"/>
      <c r="QPK123" s="1373"/>
      <c r="QPL123" s="1373"/>
      <c r="QPM123" s="1373"/>
      <c r="QPN123" s="1373"/>
      <c r="QPO123" s="1373"/>
      <c r="QPP123" s="1373"/>
      <c r="QPQ123" s="1373"/>
      <c r="QPR123" s="1373"/>
      <c r="QPS123" s="1373"/>
      <c r="QPT123" s="1373"/>
      <c r="QPU123" s="1373"/>
      <c r="QPV123" s="1373"/>
      <c r="QPW123" s="1373"/>
      <c r="QPX123" s="1373"/>
      <c r="QPY123" s="1373"/>
      <c r="QPZ123" s="1373"/>
      <c r="QQA123" s="1373"/>
      <c r="QQB123" s="1373"/>
      <c r="QQC123" s="1373"/>
      <c r="QQD123" s="1373"/>
      <c r="QQE123" s="1373"/>
      <c r="QQF123" s="1373"/>
      <c r="QQG123" s="1373"/>
      <c r="QQH123" s="1373"/>
      <c r="QQI123" s="1373"/>
      <c r="QQJ123" s="1373"/>
      <c r="QQK123" s="1373"/>
      <c r="QQL123" s="1373"/>
      <c r="QQM123" s="1373"/>
      <c r="QQN123" s="1373"/>
      <c r="QQO123" s="1373"/>
      <c r="QQP123" s="1373"/>
      <c r="QQQ123" s="1373"/>
      <c r="QQR123" s="1373"/>
      <c r="QQS123" s="1373"/>
      <c r="QQT123" s="1373"/>
      <c r="QQU123" s="1373"/>
      <c r="QQV123" s="1373"/>
      <c r="QQW123" s="1373"/>
      <c r="QQX123" s="1373"/>
      <c r="QQY123" s="1373"/>
      <c r="QQZ123" s="1373"/>
      <c r="QRA123" s="1373"/>
      <c r="QRB123" s="1373"/>
      <c r="QRC123" s="1373"/>
      <c r="QRD123" s="1373"/>
      <c r="QRE123" s="1373"/>
      <c r="QRF123" s="1373"/>
      <c r="QRG123" s="1373"/>
      <c r="QRH123" s="1373"/>
      <c r="QRI123" s="1373"/>
      <c r="QRJ123" s="1373"/>
      <c r="QRK123" s="1373"/>
      <c r="QRL123" s="1373"/>
      <c r="QRM123" s="1373"/>
      <c r="QRN123" s="1373"/>
      <c r="QRO123" s="1373"/>
      <c r="QRP123" s="1373"/>
      <c r="QRQ123" s="1373"/>
      <c r="QRR123" s="1373"/>
      <c r="QRS123" s="1373"/>
      <c r="QRT123" s="1373"/>
      <c r="QRU123" s="1373"/>
      <c r="QRV123" s="1373"/>
      <c r="QRW123" s="1373"/>
      <c r="QRX123" s="1373"/>
      <c r="QRY123" s="1373"/>
      <c r="QRZ123" s="1373"/>
      <c r="QSA123" s="1373"/>
      <c r="QSB123" s="1373"/>
      <c r="QSC123" s="1373"/>
      <c r="QSD123" s="1373"/>
      <c r="QSE123" s="1373"/>
      <c r="QSF123" s="1373"/>
      <c r="QSG123" s="1373"/>
      <c r="QSH123" s="1373"/>
      <c r="QSI123" s="1373"/>
      <c r="QSJ123" s="1373"/>
      <c r="QSK123" s="1373"/>
      <c r="QSL123" s="1373"/>
      <c r="QSM123" s="1373"/>
      <c r="QSN123" s="1373"/>
      <c r="QSO123" s="1373"/>
      <c r="QSP123" s="1373"/>
      <c r="QSQ123" s="1373"/>
      <c r="QSR123" s="1373"/>
      <c r="QSS123" s="1373"/>
      <c r="QST123" s="1373"/>
      <c r="QSU123" s="1373"/>
      <c r="QSV123" s="1373"/>
      <c r="QSW123" s="1373"/>
      <c r="QSX123" s="1373"/>
      <c r="QSY123" s="1373"/>
      <c r="QSZ123" s="1373"/>
      <c r="QTA123" s="1373"/>
      <c r="QTB123" s="1373"/>
      <c r="QTC123" s="1373"/>
      <c r="QTD123" s="1373"/>
      <c r="QTE123" s="1373"/>
      <c r="QTF123" s="1373"/>
      <c r="QTG123" s="1373"/>
      <c r="QTH123" s="1373"/>
      <c r="QTI123" s="1373"/>
      <c r="QTJ123" s="1373"/>
      <c r="QTK123" s="1373"/>
      <c r="QTL123" s="1373"/>
      <c r="QTM123" s="1373"/>
      <c r="QTN123" s="1373"/>
      <c r="QTO123" s="1373"/>
      <c r="QTP123" s="1373"/>
      <c r="QTQ123" s="1373"/>
      <c r="QTR123" s="1373"/>
      <c r="QTS123" s="1373"/>
      <c r="QTT123" s="1373"/>
      <c r="QTU123" s="1373"/>
      <c r="QTV123" s="1373"/>
      <c r="QTW123" s="1373"/>
      <c r="QTX123" s="1373"/>
      <c r="QTY123" s="1373"/>
      <c r="QTZ123" s="1373"/>
      <c r="QUA123" s="1373"/>
      <c r="QUB123" s="1373"/>
      <c r="QUC123" s="1373"/>
      <c r="QUD123" s="1373"/>
      <c r="QUE123" s="1373"/>
      <c r="QUF123" s="1373"/>
      <c r="QUG123" s="1373"/>
      <c r="QUH123" s="1373"/>
      <c r="QUI123" s="1373"/>
      <c r="QUJ123" s="1373"/>
      <c r="QUK123" s="1373"/>
      <c r="QUL123" s="1373"/>
      <c r="QUM123" s="1373"/>
      <c r="QUN123" s="1373"/>
      <c r="QUO123" s="1373"/>
      <c r="QUP123" s="1373"/>
      <c r="QUQ123" s="1373"/>
      <c r="QUR123" s="1373"/>
      <c r="QUS123" s="1373"/>
      <c r="QUT123" s="1373"/>
      <c r="QUU123" s="1373"/>
      <c r="QUV123" s="1373"/>
      <c r="QUW123" s="1373"/>
      <c r="QUX123" s="1373"/>
      <c r="QUY123" s="1373"/>
      <c r="QUZ123" s="1373"/>
      <c r="QVA123" s="1373"/>
      <c r="QVB123" s="1373"/>
      <c r="QVC123" s="1373"/>
      <c r="QVD123" s="1373"/>
      <c r="QVE123" s="1373"/>
      <c r="QVF123" s="1373"/>
      <c r="QVG123" s="1373"/>
      <c r="QVH123" s="1373"/>
      <c r="QVI123" s="1373"/>
      <c r="QVJ123" s="1373"/>
      <c r="QVK123" s="1373"/>
      <c r="QVL123" s="1373"/>
      <c r="QVM123" s="1373"/>
      <c r="QVN123" s="1373"/>
      <c r="QVO123" s="1373"/>
      <c r="QVP123" s="1373"/>
      <c r="QVQ123" s="1373"/>
      <c r="QVR123" s="1373"/>
      <c r="QVS123" s="1373"/>
      <c r="QVT123" s="1373"/>
      <c r="QVU123" s="1373"/>
      <c r="QVV123" s="1373"/>
      <c r="QVW123" s="1373"/>
      <c r="QVX123" s="1373"/>
      <c r="QVY123" s="1373"/>
      <c r="QVZ123" s="1373"/>
      <c r="QWA123" s="1373"/>
      <c r="QWB123" s="1373"/>
      <c r="QWC123" s="1373"/>
      <c r="QWD123" s="1373"/>
      <c r="QWE123" s="1373"/>
      <c r="QWF123" s="1373"/>
      <c r="QWG123" s="1373"/>
      <c r="QWH123" s="1373"/>
      <c r="QWI123" s="1373"/>
      <c r="QWJ123" s="1373"/>
      <c r="QWK123" s="1373"/>
      <c r="QWL123" s="1373"/>
      <c r="QWM123" s="1373"/>
      <c r="QWN123" s="1373"/>
      <c r="QWO123" s="1373"/>
      <c r="QWP123" s="1373"/>
      <c r="QWQ123" s="1373"/>
      <c r="QWR123" s="1373"/>
      <c r="QWS123" s="1373"/>
      <c r="QWT123" s="1373"/>
      <c r="QWU123" s="1373"/>
      <c r="QWV123" s="1373"/>
      <c r="QWW123" s="1373"/>
      <c r="QWX123" s="1373"/>
      <c r="QWY123" s="1373"/>
      <c r="QWZ123" s="1373"/>
      <c r="QXA123" s="1373"/>
      <c r="QXB123" s="1373"/>
      <c r="QXC123" s="1373"/>
      <c r="QXD123" s="1373"/>
      <c r="QXE123" s="1373"/>
      <c r="QXF123" s="1373"/>
      <c r="QXG123" s="1373"/>
      <c r="QXH123" s="1373"/>
      <c r="QXI123" s="1373"/>
      <c r="QXJ123" s="1373"/>
      <c r="QXK123" s="1373"/>
      <c r="QXL123" s="1373"/>
      <c r="QXM123" s="1373"/>
      <c r="QXN123" s="1373"/>
      <c r="QXO123" s="1373"/>
      <c r="QXP123" s="1373"/>
      <c r="QXQ123" s="1373"/>
      <c r="QXR123" s="1373"/>
      <c r="QXS123" s="1373"/>
      <c r="QXT123" s="1373"/>
      <c r="QXU123" s="1373"/>
      <c r="QXV123" s="1373"/>
      <c r="QXW123" s="1373"/>
      <c r="QXX123" s="1373"/>
      <c r="QXY123" s="1373"/>
      <c r="QXZ123" s="1373"/>
      <c r="QYA123" s="1373"/>
      <c r="QYB123" s="1373"/>
      <c r="QYC123" s="1373"/>
      <c r="QYD123" s="1373"/>
      <c r="QYE123" s="1373"/>
      <c r="QYF123" s="1373"/>
      <c r="QYG123" s="1373"/>
      <c r="QYH123" s="1373"/>
      <c r="QYI123" s="1373"/>
      <c r="QYJ123" s="1373"/>
      <c r="QYK123" s="1373"/>
      <c r="QYL123" s="1373"/>
      <c r="QYM123" s="1373"/>
      <c r="QYN123" s="1373"/>
      <c r="QYO123" s="1373"/>
      <c r="QYP123" s="1373"/>
      <c r="QYQ123" s="1373"/>
      <c r="QYR123" s="1373"/>
      <c r="QYS123" s="1373"/>
      <c r="QYT123" s="1373"/>
      <c r="QYU123" s="1373"/>
      <c r="QYV123" s="1373"/>
      <c r="QYW123" s="1373"/>
      <c r="QYX123" s="1373"/>
      <c r="QYY123" s="1373"/>
      <c r="QYZ123" s="1373"/>
      <c r="QZA123" s="1373"/>
      <c r="QZB123" s="1373"/>
      <c r="QZC123" s="1373"/>
      <c r="QZD123" s="1373"/>
      <c r="QZE123" s="1373"/>
      <c r="QZF123" s="1373"/>
      <c r="QZG123" s="1373"/>
      <c r="QZH123" s="1373"/>
      <c r="QZI123" s="1373"/>
      <c r="QZJ123" s="1373"/>
      <c r="QZK123" s="1373"/>
      <c r="QZL123" s="1373"/>
      <c r="QZM123" s="1373"/>
      <c r="QZN123" s="1373"/>
      <c r="QZO123" s="1373"/>
      <c r="QZP123" s="1373"/>
      <c r="QZQ123" s="1373"/>
      <c r="QZR123" s="1373"/>
      <c r="QZS123" s="1373"/>
      <c r="QZT123" s="1373"/>
      <c r="QZU123" s="1373"/>
      <c r="QZV123" s="1373"/>
      <c r="QZW123" s="1373"/>
      <c r="QZX123" s="1373"/>
      <c r="QZY123" s="1373"/>
      <c r="QZZ123" s="1373"/>
      <c r="RAA123" s="1373"/>
      <c r="RAB123" s="1373"/>
      <c r="RAC123" s="1373"/>
      <c r="RAD123" s="1373"/>
      <c r="RAE123" s="1373"/>
      <c r="RAF123" s="1373"/>
      <c r="RAG123" s="1373"/>
      <c r="RAH123" s="1373"/>
      <c r="RAI123" s="1373"/>
      <c r="RAJ123" s="1373"/>
      <c r="RAK123" s="1373"/>
      <c r="RAL123" s="1373"/>
      <c r="RAM123" s="1373"/>
      <c r="RAN123" s="1373"/>
      <c r="RAO123" s="1373"/>
      <c r="RAP123" s="1373"/>
      <c r="RAQ123" s="1373"/>
      <c r="RAR123" s="1373"/>
      <c r="RAS123" s="1373"/>
      <c r="RAT123" s="1373"/>
      <c r="RAU123" s="1373"/>
      <c r="RAV123" s="1373"/>
      <c r="RAW123" s="1373"/>
      <c r="RAX123" s="1373"/>
      <c r="RAY123" s="1373"/>
      <c r="RAZ123" s="1373"/>
      <c r="RBA123" s="1373"/>
      <c r="RBB123" s="1373"/>
      <c r="RBC123" s="1373"/>
      <c r="RBD123" s="1373"/>
      <c r="RBE123" s="1373"/>
      <c r="RBF123" s="1373"/>
      <c r="RBG123" s="1373"/>
      <c r="RBH123" s="1373"/>
      <c r="RBI123" s="1373"/>
      <c r="RBJ123" s="1373"/>
      <c r="RBK123" s="1373"/>
      <c r="RBL123" s="1373"/>
      <c r="RBM123" s="1373"/>
      <c r="RBN123" s="1373"/>
      <c r="RBO123" s="1373"/>
      <c r="RBP123" s="1373"/>
      <c r="RBQ123" s="1373"/>
      <c r="RBR123" s="1373"/>
      <c r="RBS123" s="1373"/>
      <c r="RBT123" s="1373"/>
      <c r="RBU123" s="1373"/>
      <c r="RBV123" s="1373"/>
      <c r="RBW123" s="1373"/>
      <c r="RBX123" s="1373"/>
      <c r="RBY123" s="1373"/>
      <c r="RBZ123" s="1373"/>
      <c r="RCA123" s="1373"/>
      <c r="RCB123" s="1373"/>
      <c r="RCC123" s="1373"/>
      <c r="RCD123" s="1373"/>
      <c r="RCE123" s="1373"/>
      <c r="RCF123" s="1373"/>
      <c r="RCG123" s="1373"/>
      <c r="RCH123" s="1373"/>
      <c r="RCI123" s="1373"/>
      <c r="RCJ123" s="1373"/>
      <c r="RCK123" s="1373"/>
      <c r="RCL123" s="1373"/>
      <c r="RCM123" s="1373"/>
      <c r="RCN123" s="1373"/>
      <c r="RCO123" s="1373"/>
      <c r="RCP123" s="1373"/>
      <c r="RCQ123" s="1373"/>
      <c r="RCR123" s="1373"/>
      <c r="RCS123" s="1373"/>
      <c r="RCT123" s="1373"/>
      <c r="RCU123" s="1373"/>
      <c r="RCV123" s="1373"/>
      <c r="RCW123" s="1373"/>
      <c r="RCX123" s="1373"/>
      <c r="RCY123" s="1373"/>
      <c r="RCZ123" s="1373"/>
      <c r="RDA123" s="1373"/>
      <c r="RDB123" s="1373"/>
      <c r="RDC123" s="1373"/>
      <c r="RDD123" s="1373"/>
      <c r="RDE123" s="1373"/>
      <c r="RDF123" s="1373"/>
      <c r="RDG123" s="1373"/>
      <c r="RDH123" s="1373"/>
      <c r="RDI123" s="1373"/>
      <c r="RDJ123" s="1373"/>
      <c r="RDK123" s="1373"/>
      <c r="RDL123" s="1373"/>
      <c r="RDM123" s="1373"/>
      <c r="RDN123" s="1373"/>
      <c r="RDO123" s="1373"/>
      <c r="RDP123" s="1373"/>
      <c r="RDQ123" s="1373"/>
      <c r="RDR123" s="1373"/>
      <c r="RDS123" s="1373"/>
      <c r="RDT123" s="1373"/>
      <c r="RDU123" s="1373"/>
      <c r="RDV123" s="1373"/>
      <c r="RDW123" s="1373"/>
      <c r="RDX123" s="1373"/>
      <c r="RDY123" s="1373"/>
      <c r="RDZ123" s="1373"/>
      <c r="REA123" s="1373"/>
      <c r="REB123" s="1373"/>
      <c r="REC123" s="1373"/>
      <c r="RED123" s="1373"/>
      <c r="REE123" s="1373"/>
      <c r="REF123" s="1373"/>
      <c r="REG123" s="1373"/>
      <c r="REH123" s="1373"/>
      <c r="REI123" s="1373"/>
      <c r="REJ123" s="1373"/>
      <c r="REK123" s="1373"/>
      <c r="REL123" s="1373"/>
      <c r="REM123" s="1373"/>
      <c r="REN123" s="1373"/>
      <c r="REO123" s="1373"/>
      <c r="REP123" s="1373"/>
      <c r="REQ123" s="1373"/>
      <c r="RER123" s="1373"/>
      <c r="RES123" s="1373"/>
      <c r="RET123" s="1373"/>
      <c r="REU123" s="1373"/>
      <c r="REV123" s="1373"/>
      <c r="REW123" s="1373"/>
      <c r="REX123" s="1373"/>
      <c r="REY123" s="1373"/>
      <c r="REZ123" s="1373"/>
      <c r="RFA123" s="1373"/>
      <c r="RFB123" s="1373"/>
      <c r="RFC123" s="1373"/>
      <c r="RFD123" s="1373"/>
      <c r="RFE123" s="1373"/>
      <c r="RFF123" s="1373"/>
      <c r="RFG123" s="1373"/>
      <c r="RFH123" s="1373"/>
      <c r="RFI123" s="1373"/>
      <c r="RFJ123" s="1373"/>
      <c r="RFK123" s="1373"/>
      <c r="RFL123" s="1373"/>
      <c r="RFM123" s="1373"/>
      <c r="RFN123" s="1373"/>
      <c r="RFO123" s="1373"/>
      <c r="RFP123" s="1373"/>
      <c r="RFQ123" s="1373"/>
      <c r="RFR123" s="1373"/>
      <c r="RFS123" s="1373"/>
      <c r="RFT123" s="1373"/>
      <c r="RFU123" s="1373"/>
      <c r="RFV123" s="1373"/>
      <c r="RFW123" s="1373"/>
      <c r="RFX123" s="1373"/>
      <c r="RFY123" s="1373"/>
      <c r="RFZ123" s="1373"/>
      <c r="RGA123" s="1373"/>
      <c r="RGB123" s="1373"/>
      <c r="RGC123" s="1373"/>
      <c r="RGD123" s="1373"/>
      <c r="RGE123" s="1373"/>
      <c r="RGF123" s="1373"/>
      <c r="RGG123" s="1373"/>
      <c r="RGH123" s="1373"/>
      <c r="RGI123" s="1373"/>
      <c r="RGJ123" s="1373"/>
      <c r="RGK123" s="1373"/>
      <c r="RGL123" s="1373"/>
      <c r="RGM123" s="1373"/>
      <c r="RGN123" s="1373"/>
      <c r="RGO123" s="1373"/>
      <c r="RGP123" s="1373"/>
      <c r="RGQ123" s="1373"/>
      <c r="RGR123" s="1373"/>
      <c r="RGS123" s="1373"/>
      <c r="RGT123" s="1373"/>
      <c r="RGU123" s="1373"/>
      <c r="RGV123" s="1373"/>
      <c r="RGW123" s="1373"/>
      <c r="RGX123" s="1373"/>
      <c r="RGY123" s="1373"/>
      <c r="RGZ123" s="1373"/>
      <c r="RHA123" s="1373"/>
      <c r="RHB123" s="1373"/>
      <c r="RHC123" s="1373"/>
      <c r="RHD123" s="1373"/>
      <c r="RHE123" s="1373"/>
      <c r="RHF123" s="1373"/>
      <c r="RHG123" s="1373"/>
      <c r="RHH123" s="1373"/>
      <c r="RHI123" s="1373"/>
      <c r="RHJ123" s="1373"/>
      <c r="RHK123" s="1373"/>
      <c r="RHL123" s="1373"/>
      <c r="RHM123" s="1373"/>
      <c r="RHN123" s="1373"/>
      <c r="RHO123" s="1373"/>
      <c r="RHP123" s="1373"/>
      <c r="RHQ123" s="1373"/>
      <c r="RHR123" s="1373"/>
      <c r="RHS123" s="1373"/>
      <c r="RHT123" s="1373"/>
      <c r="RHU123" s="1373"/>
      <c r="RHV123" s="1373"/>
      <c r="RHW123" s="1373"/>
      <c r="RHX123" s="1373"/>
      <c r="RHY123" s="1373"/>
      <c r="RHZ123" s="1373"/>
      <c r="RIA123" s="1373"/>
      <c r="RIB123" s="1373"/>
      <c r="RIC123" s="1373"/>
      <c r="RID123" s="1373"/>
      <c r="RIE123" s="1373"/>
      <c r="RIF123" s="1373"/>
      <c r="RIG123" s="1373"/>
      <c r="RIH123" s="1373"/>
      <c r="RII123" s="1373"/>
      <c r="RIJ123" s="1373"/>
      <c r="RIK123" s="1373"/>
      <c r="RIL123" s="1373"/>
      <c r="RIM123" s="1373"/>
      <c r="RIN123" s="1373"/>
      <c r="RIO123" s="1373"/>
      <c r="RIP123" s="1373"/>
      <c r="RIQ123" s="1373"/>
      <c r="RIR123" s="1373"/>
      <c r="RIS123" s="1373"/>
      <c r="RIT123" s="1373"/>
      <c r="RIU123" s="1373"/>
      <c r="RIV123" s="1373"/>
      <c r="RIW123" s="1373"/>
      <c r="RIX123" s="1373"/>
      <c r="RIY123" s="1373"/>
      <c r="RIZ123" s="1373"/>
      <c r="RJA123" s="1373"/>
      <c r="RJB123" s="1373"/>
      <c r="RJC123" s="1373"/>
      <c r="RJD123" s="1373"/>
      <c r="RJE123" s="1373"/>
      <c r="RJF123" s="1373"/>
      <c r="RJG123" s="1373"/>
      <c r="RJH123" s="1373"/>
      <c r="RJI123" s="1373"/>
      <c r="RJJ123" s="1373"/>
      <c r="RJK123" s="1373"/>
      <c r="RJL123" s="1373"/>
      <c r="RJM123" s="1373"/>
      <c r="RJN123" s="1373"/>
      <c r="RJO123" s="1373"/>
      <c r="RJP123" s="1373"/>
      <c r="RJQ123" s="1373"/>
      <c r="RJR123" s="1373"/>
      <c r="RJS123" s="1373"/>
      <c r="RJT123" s="1373"/>
      <c r="RJU123" s="1373"/>
      <c r="RJV123" s="1373"/>
      <c r="RJW123" s="1373"/>
      <c r="RJX123" s="1373"/>
      <c r="RJY123" s="1373"/>
      <c r="RJZ123" s="1373"/>
      <c r="RKA123" s="1373"/>
      <c r="RKB123" s="1373"/>
      <c r="RKC123" s="1373"/>
      <c r="RKD123" s="1373"/>
      <c r="RKE123" s="1373"/>
      <c r="RKF123" s="1373"/>
      <c r="RKG123" s="1373"/>
      <c r="RKH123" s="1373"/>
      <c r="RKI123" s="1373"/>
      <c r="RKJ123" s="1373"/>
      <c r="RKK123" s="1373"/>
      <c r="RKL123" s="1373"/>
      <c r="RKM123" s="1373"/>
      <c r="RKN123" s="1373"/>
      <c r="RKO123" s="1373"/>
      <c r="RKP123" s="1373"/>
      <c r="RKQ123" s="1373"/>
      <c r="RKR123" s="1373"/>
      <c r="RKS123" s="1373"/>
      <c r="RKT123" s="1373"/>
      <c r="RKU123" s="1373"/>
      <c r="RKV123" s="1373"/>
      <c r="RKW123" s="1373"/>
      <c r="RKX123" s="1373"/>
      <c r="RKY123" s="1373"/>
      <c r="RKZ123" s="1373"/>
      <c r="RLA123" s="1373"/>
      <c r="RLB123" s="1373"/>
      <c r="RLC123" s="1373"/>
      <c r="RLD123" s="1373"/>
      <c r="RLE123" s="1373"/>
      <c r="RLF123" s="1373"/>
      <c r="RLG123" s="1373"/>
      <c r="RLH123" s="1373"/>
      <c r="RLI123" s="1373"/>
      <c r="RLJ123" s="1373"/>
      <c r="RLK123" s="1373"/>
      <c r="RLL123" s="1373"/>
      <c r="RLM123" s="1373"/>
      <c r="RLN123" s="1373"/>
      <c r="RLO123" s="1373"/>
      <c r="RLP123" s="1373"/>
      <c r="RLQ123" s="1373"/>
      <c r="RLR123" s="1373"/>
      <c r="RLS123" s="1373"/>
      <c r="RLT123" s="1373"/>
      <c r="RLU123" s="1373"/>
      <c r="RLV123" s="1373"/>
      <c r="RLW123" s="1373"/>
      <c r="RLX123" s="1373"/>
      <c r="RLY123" s="1373"/>
      <c r="RLZ123" s="1373"/>
      <c r="RMA123" s="1373"/>
      <c r="RMB123" s="1373"/>
      <c r="RMC123" s="1373"/>
      <c r="RMD123" s="1373"/>
      <c r="RME123" s="1373"/>
      <c r="RMF123" s="1373"/>
      <c r="RMG123" s="1373"/>
      <c r="RMH123" s="1373"/>
      <c r="RMI123" s="1373"/>
      <c r="RMJ123" s="1373"/>
      <c r="RMK123" s="1373"/>
      <c r="RML123" s="1373"/>
      <c r="RMM123" s="1373"/>
      <c r="RMN123" s="1373"/>
      <c r="RMO123" s="1373"/>
      <c r="RMP123" s="1373"/>
      <c r="RMQ123" s="1373"/>
      <c r="RMR123" s="1373"/>
      <c r="RMS123" s="1373"/>
      <c r="RMT123" s="1373"/>
      <c r="RMU123" s="1373"/>
      <c r="RMV123" s="1373"/>
      <c r="RMW123" s="1373"/>
      <c r="RMX123" s="1373"/>
      <c r="RMY123" s="1373"/>
      <c r="RMZ123" s="1373"/>
      <c r="RNA123" s="1373"/>
      <c r="RNB123" s="1373"/>
      <c r="RNC123" s="1373"/>
      <c r="RND123" s="1373"/>
      <c r="RNE123" s="1373"/>
      <c r="RNF123" s="1373"/>
      <c r="RNG123" s="1373"/>
      <c r="RNH123" s="1373"/>
      <c r="RNI123" s="1373"/>
      <c r="RNJ123" s="1373"/>
      <c r="RNK123" s="1373"/>
      <c r="RNL123" s="1373"/>
      <c r="RNM123" s="1373"/>
      <c r="RNN123" s="1373"/>
      <c r="RNO123" s="1373"/>
      <c r="RNP123" s="1373"/>
      <c r="RNQ123" s="1373"/>
      <c r="RNR123" s="1373"/>
      <c r="RNS123" s="1373"/>
      <c r="RNT123" s="1373"/>
      <c r="RNU123" s="1373"/>
      <c r="RNV123" s="1373"/>
      <c r="RNW123" s="1373"/>
      <c r="RNX123" s="1373"/>
      <c r="RNY123" s="1373"/>
      <c r="RNZ123" s="1373"/>
      <c r="ROA123" s="1373"/>
      <c r="ROB123" s="1373"/>
      <c r="ROC123" s="1373"/>
      <c r="ROD123" s="1373"/>
      <c r="ROE123" s="1373"/>
      <c r="ROF123" s="1373"/>
      <c r="ROG123" s="1373"/>
      <c r="ROH123" s="1373"/>
      <c r="ROI123" s="1373"/>
      <c r="ROJ123" s="1373"/>
      <c r="ROK123" s="1373"/>
      <c r="ROL123" s="1373"/>
      <c r="ROM123" s="1373"/>
      <c r="RON123" s="1373"/>
      <c r="ROO123" s="1373"/>
      <c r="ROP123" s="1373"/>
      <c r="ROQ123" s="1373"/>
      <c r="ROR123" s="1373"/>
      <c r="ROS123" s="1373"/>
      <c r="ROT123" s="1373"/>
      <c r="ROU123" s="1373"/>
      <c r="ROV123" s="1373"/>
      <c r="ROW123" s="1373"/>
      <c r="ROX123" s="1373"/>
      <c r="ROY123" s="1373"/>
      <c r="ROZ123" s="1373"/>
      <c r="RPA123" s="1373"/>
      <c r="RPB123" s="1373"/>
      <c r="RPC123" s="1373"/>
      <c r="RPD123" s="1373"/>
      <c r="RPE123" s="1373"/>
      <c r="RPF123" s="1373"/>
      <c r="RPG123" s="1373"/>
      <c r="RPH123" s="1373"/>
      <c r="RPI123" s="1373"/>
      <c r="RPJ123" s="1373"/>
      <c r="RPK123" s="1373"/>
      <c r="RPL123" s="1373"/>
      <c r="RPM123" s="1373"/>
      <c r="RPN123" s="1373"/>
      <c r="RPO123" s="1373"/>
      <c r="RPP123" s="1373"/>
      <c r="RPQ123" s="1373"/>
      <c r="RPR123" s="1373"/>
      <c r="RPS123" s="1373"/>
      <c r="RPT123" s="1373"/>
      <c r="RPU123" s="1373"/>
      <c r="RPV123" s="1373"/>
      <c r="RPW123" s="1373"/>
      <c r="RPX123" s="1373"/>
      <c r="RPY123" s="1373"/>
      <c r="RPZ123" s="1373"/>
      <c r="RQA123" s="1373"/>
      <c r="RQB123" s="1373"/>
      <c r="RQC123" s="1373"/>
      <c r="RQD123" s="1373"/>
      <c r="RQE123" s="1373"/>
      <c r="RQF123" s="1373"/>
      <c r="RQG123" s="1373"/>
      <c r="RQH123" s="1373"/>
      <c r="RQI123" s="1373"/>
      <c r="RQJ123" s="1373"/>
      <c r="RQK123" s="1373"/>
      <c r="RQL123" s="1373"/>
      <c r="RQM123" s="1373"/>
      <c r="RQN123" s="1373"/>
      <c r="RQO123" s="1373"/>
      <c r="RQP123" s="1373"/>
      <c r="RQQ123" s="1373"/>
      <c r="RQR123" s="1373"/>
      <c r="RQS123" s="1373"/>
      <c r="RQT123" s="1373"/>
      <c r="RQU123" s="1373"/>
      <c r="RQV123" s="1373"/>
      <c r="RQW123" s="1373"/>
      <c r="RQX123" s="1373"/>
      <c r="RQY123" s="1373"/>
      <c r="RQZ123" s="1373"/>
      <c r="RRA123" s="1373"/>
      <c r="RRB123" s="1373"/>
      <c r="RRC123" s="1373"/>
      <c r="RRD123" s="1373"/>
      <c r="RRE123" s="1373"/>
      <c r="RRF123" s="1373"/>
      <c r="RRG123" s="1373"/>
      <c r="RRH123" s="1373"/>
      <c r="RRI123" s="1373"/>
      <c r="RRJ123" s="1373"/>
      <c r="RRK123" s="1373"/>
      <c r="RRL123" s="1373"/>
      <c r="RRM123" s="1373"/>
      <c r="RRN123" s="1373"/>
      <c r="RRO123" s="1373"/>
      <c r="RRP123" s="1373"/>
      <c r="RRQ123" s="1373"/>
      <c r="RRR123" s="1373"/>
      <c r="RRS123" s="1373"/>
      <c r="RRT123" s="1373"/>
      <c r="RRU123" s="1373"/>
      <c r="RRV123" s="1373"/>
      <c r="RRW123" s="1373"/>
      <c r="RRX123" s="1373"/>
      <c r="RRY123" s="1373"/>
      <c r="RRZ123" s="1373"/>
      <c r="RSA123" s="1373"/>
      <c r="RSB123" s="1373"/>
      <c r="RSC123" s="1373"/>
      <c r="RSD123" s="1373"/>
      <c r="RSE123" s="1373"/>
      <c r="RSF123" s="1373"/>
      <c r="RSG123" s="1373"/>
      <c r="RSH123" s="1373"/>
      <c r="RSI123" s="1373"/>
      <c r="RSJ123" s="1373"/>
      <c r="RSK123" s="1373"/>
      <c r="RSL123" s="1373"/>
      <c r="RSM123" s="1373"/>
      <c r="RSN123" s="1373"/>
      <c r="RSO123" s="1373"/>
      <c r="RSP123" s="1373"/>
      <c r="RSQ123" s="1373"/>
      <c r="RSR123" s="1373"/>
      <c r="RSS123" s="1373"/>
      <c r="RST123" s="1373"/>
      <c r="RSU123" s="1373"/>
      <c r="RSV123" s="1373"/>
      <c r="RSW123" s="1373"/>
      <c r="RSX123" s="1373"/>
      <c r="RSY123" s="1373"/>
      <c r="RSZ123" s="1373"/>
      <c r="RTA123" s="1373"/>
      <c r="RTB123" s="1373"/>
      <c r="RTC123" s="1373"/>
      <c r="RTD123" s="1373"/>
      <c r="RTE123" s="1373"/>
      <c r="RTF123" s="1373"/>
      <c r="RTG123" s="1373"/>
      <c r="RTH123" s="1373"/>
      <c r="RTI123" s="1373"/>
      <c r="RTJ123" s="1373"/>
      <c r="RTK123" s="1373"/>
      <c r="RTL123" s="1373"/>
      <c r="RTM123" s="1373"/>
      <c r="RTN123" s="1373"/>
      <c r="RTO123" s="1373"/>
      <c r="RTP123" s="1373"/>
      <c r="RTQ123" s="1373"/>
      <c r="RTR123" s="1373"/>
      <c r="RTS123" s="1373"/>
      <c r="RTT123" s="1373"/>
      <c r="RTU123" s="1373"/>
      <c r="RTV123" s="1373"/>
      <c r="RTW123" s="1373"/>
      <c r="RTX123" s="1373"/>
      <c r="RTY123" s="1373"/>
      <c r="RTZ123" s="1373"/>
      <c r="RUA123" s="1373"/>
      <c r="RUB123" s="1373"/>
      <c r="RUC123" s="1373"/>
      <c r="RUD123" s="1373"/>
      <c r="RUE123" s="1373"/>
      <c r="RUF123" s="1373"/>
      <c r="RUG123" s="1373"/>
      <c r="RUH123" s="1373"/>
      <c r="RUI123" s="1373"/>
      <c r="RUJ123" s="1373"/>
      <c r="RUK123" s="1373"/>
      <c r="RUL123" s="1373"/>
      <c r="RUM123" s="1373"/>
      <c r="RUN123" s="1373"/>
      <c r="RUO123" s="1373"/>
      <c r="RUP123" s="1373"/>
      <c r="RUQ123" s="1373"/>
      <c r="RUR123" s="1373"/>
      <c r="RUS123" s="1373"/>
      <c r="RUT123" s="1373"/>
      <c r="RUU123" s="1373"/>
      <c r="RUV123" s="1373"/>
      <c r="RUW123" s="1373"/>
      <c r="RUX123" s="1373"/>
      <c r="RUY123" s="1373"/>
      <c r="RUZ123" s="1373"/>
      <c r="RVA123" s="1373"/>
      <c r="RVB123" s="1373"/>
      <c r="RVC123" s="1373"/>
      <c r="RVD123" s="1373"/>
      <c r="RVE123" s="1373"/>
      <c r="RVF123" s="1373"/>
      <c r="RVG123" s="1373"/>
      <c r="RVH123" s="1373"/>
      <c r="RVI123" s="1373"/>
      <c r="RVJ123" s="1373"/>
      <c r="RVK123" s="1373"/>
      <c r="RVL123" s="1373"/>
      <c r="RVM123" s="1373"/>
      <c r="RVN123" s="1373"/>
      <c r="RVO123" s="1373"/>
      <c r="RVP123" s="1373"/>
      <c r="RVQ123" s="1373"/>
      <c r="RVR123" s="1373"/>
      <c r="RVS123" s="1373"/>
      <c r="RVT123" s="1373"/>
      <c r="RVU123" s="1373"/>
      <c r="RVV123" s="1373"/>
      <c r="RVW123" s="1373"/>
      <c r="RVX123" s="1373"/>
      <c r="RVY123" s="1373"/>
      <c r="RVZ123" s="1373"/>
      <c r="RWA123" s="1373"/>
      <c r="RWB123" s="1373"/>
      <c r="RWC123" s="1373"/>
      <c r="RWD123" s="1373"/>
      <c r="RWE123" s="1373"/>
      <c r="RWF123" s="1373"/>
      <c r="RWG123" s="1373"/>
      <c r="RWH123" s="1373"/>
      <c r="RWI123" s="1373"/>
      <c r="RWJ123" s="1373"/>
      <c r="RWK123" s="1373"/>
      <c r="RWL123" s="1373"/>
      <c r="RWM123" s="1373"/>
      <c r="RWN123" s="1373"/>
      <c r="RWO123" s="1373"/>
      <c r="RWP123" s="1373"/>
      <c r="RWQ123" s="1373"/>
      <c r="RWR123" s="1373"/>
      <c r="RWS123" s="1373"/>
      <c r="RWT123" s="1373"/>
      <c r="RWU123" s="1373"/>
      <c r="RWV123" s="1373"/>
      <c r="RWW123" s="1373"/>
      <c r="RWX123" s="1373"/>
      <c r="RWY123" s="1373"/>
      <c r="RWZ123" s="1373"/>
      <c r="RXA123" s="1373"/>
      <c r="RXB123" s="1373"/>
      <c r="RXC123" s="1373"/>
      <c r="RXD123" s="1373"/>
      <c r="RXE123" s="1373"/>
      <c r="RXF123" s="1373"/>
      <c r="RXG123" s="1373"/>
      <c r="RXH123" s="1373"/>
      <c r="RXI123" s="1373"/>
      <c r="RXJ123" s="1373"/>
      <c r="RXK123" s="1373"/>
      <c r="RXL123" s="1373"/>
      <c r="RXM123" s="1373"/>
      <c r="RXN123" s="1373"/>
      <c r="RXO123" s="1373"/>
      <c r="RXP123" s="1373"/>
      <c r="RXQ123" s="1373"/>
      <c r="RXR123" s="1373"/>
      <c r="RXS123" s="1373"/>
      <c r="RXT123" s="1373"/>
      <c r="RXU123" s="1373"/>
      <c r="RXV123" s="1373"/>
      <c r="RXW123" s="1373"/>
      <c r="RXX123" s="1373"/>
      <c r="RXY123" s="1373"/>
      <c r="RXZ123" s="1373"/>
      <c r="RYA123" s="1373"/>
      <c r="RYB123" s="1373"/>
      <c r="RYC123" s="1373"/>
      <c r="RYD123" s="1373"/>
      <c r="RYE123" s="1373"/>
      <c r="RYF123" s="1373"/>
      <c r="RYG123" s="1373"/>
      <c r="RYH123" s="1373"/>
      <c r="RYI123" s="1373"/>
      <c r="RYJ123" s="1373"/>
      <c r="RYK123" s="1373"/>
      <c r="RYL123" s="1373"/>
      <c r="RYM123" s="1373"/>
      <c r="RYN123" s="1373"/>
      <c r="RYO123" s="1373"/>
      <c r="RYP123" s="1373"/>
      <c r="RYQ123" s="1373"/>
      <c r="RYR123" s="1373"/>
      <c r="RYS123" s="1373"/>
      <c r="RYT123" s="1373"/>
      <c r="RYU123" s="1373"/>
      <c r="RYV123" s="1373"/>
      <c r="RYW123" s="1373"/>
      <c r="RYX123" s="1373"/>
      <c r="RYY123" s="1373"/>
      <c r="RYZ123" s="1373"/>
      <c r="RZA123" s="1373"/>
      <c r="RZB123" s="1373"/>
      <c r="RZC123" s="1373"/>
      <c r="RZD123" s="1373"/>
      <c r="RZE123" s="1373"/>
      <c r="RZF123" s="1373"/>
      <c r="RZG123" s="1373"/>
      <c r="RZH123" s="1373"/>
      <c r="RZI123" s="1373"/>
      <c r="RZJ123" s="1373"/>
      <c r="RZK123" s="1373"/>
      <c r="RZL123" s="1373"/>
      <c r="RZM123" s="1373"/>
      <c r="RZN123" s="1373"/>
      <c r="RZO123" s="1373"/>
      <c r="RZP123" s="1373"/>
      <c r="RZQ123" s="1373"/>
      <c r="RZR123" s="1373"/>
      <c r="RZS123" s="1373"/>
      <c r="RZT123" s="1373"/>
      <c r="RZU123" s="1373"/>
      <c r="RZV123" s="1373"/>
      <c r="RZW123" s="1373"/>
      <c r="RZX123" s="1373"/>
      <c r="RZY123" s="1373"/>
      <c r="RZZ123" s="1373"/>
      <c r="SAA123" s="1373"/>
      <c r="SAB123" s="1373"/>
      <c r="SAC123" s="1373"/>
      <c r="SAD123" s="1373"/>
      <c r="SAE123" s="1373"/>
      <c r="SAF123" s="1373"/>
      <c r="SAG123" s="1373"/>
      <c r="SAH123" s="1373"/>
      <c r="SAI123" s="1373"/>
      <c r="SAJ123" s="1373"/>
      <c r="SAK123" s="1373"/>
      <c r="SAL123" s="1373"/>
      <c r="SAM123" s="1373"/>
      <c r="SAN123" s="1373"/>
      <c r="SAO123" s="1373"/>
      <c r="SAP123" s="1373"/>
      <c r="SAQ123" s="1373"/>
      <c r="SAR123" s="1373"/>
      <c r="SAS123" s="1373"/>
      <c r="SAT123" s="1373"/>
      <c r="SAU123" s="1373"/>
      <c r="SAV123" s="1373"/>
      <c r="SAW123" s="1373"/>
      <c r="SAX123" s="1373"/>
      <c r="SAY123" s="1373"/>
      <c r="SAZ123" s="1373"/>
      <c r="SBA123" s="1373"/>
      <c r="SBB123" s="1373"/>
      <c r="SBC123" s="1373"/>
      <c r="SBD123" s="1373"/>
      <c r="SBE123" s="1373"/>
      <c r="SBF123" s="1373"/>
      <c r="SBG123" s="1373"/>
      <c r="SBH123" s="1373"/>
      <c r="SBI123" s="1373"/>
      <c r="SBJ123" s="1373"/>
      <c r="SBK123" s="1373"/>
      <c r="SBL123" s="1373"/>
      <c r="SBM123" s="1373"/>
      <c r="SBN123" s="1373"/>
      <c r="SBO123" s="1373"/>
      <c r="SBP123" s="1373"/>
      <c r="SBQ123" s="1373"/>
      <c r="SBR123" s="1373"/>
      <c r="SBS123" s="1373"/>
      <c r="SBT123" s="1373"/>
      <c r="SBU123" s="1373"/>
      <c r="SBV123" s="1373"/>
      <c r="SBW123" s="1373"/>
      <c r="SBX123" s="1373"/>
      <c r="SBY123" s="1373"/>
      <c r="SBZ123" s="1373"/>
      <c r="SCA123" s="1373"/>
      <c r="SCB123" s="1373"/>
      <c r="SCC123" s="1373"/>
      <c r="SCD123" s="1373"/>
      <c r="SCE123" s="1373"/>
      <c r="SCF123" s="1373"/>
      <c r="SCG123" s="1373"/>
      <c r="SCH123" s="1373"/>
      <c r="SCI123" s="1373"/>
      <c r="SCJ123" s="1373"/>
      <c r="SCK123" s="1373"/>
      <c r="SCL123" s="1373"/>
      <c r="SCM123" s="1373"/>
      <c r="SCN123" s="1373"/>
      <c r="SCO123" s="1373"/>
      <c r="SCP123" s="1373"/>
      <c r="SCQ123" s="1373"/>
      <c r="SCR123" s="1373"/>
      <c r="SCS123" s="1373"/>
      <c r="SCT123" s="1373"/>
      <c r="SCU123" s="1373"/>
      <c r="SCV123" s="1373"/>
      <c r="SCW123" s="1373"/>
      <c r="SCX123" s="1373"/>
      <c r="SCY123" s="1373"/>
      <c r="SCZ123" s="1373"/>
      <c r="SDA123" s="1373"/>
      <c r="SDB123" s="1373"/>
      <c r="SDC123" s="1373"/>
      <c r="SDD123" s="1373"/>
      <c r="SDE123" s="1373"/>
      <c r="SDF123" s="1373"/>
      <c r="SDG123" s="1373"/>
      <c r="SDH123" s="1373"/>
      <c r="SDI123" s="1373"/>
      <c r="SDJ123" s="1373"/>
      <c r="SDK123" s="1373"/>
      <c r="SDL123" s="1373"/>
      <c r="SDM123" s="1373"/>
      <c r="SDN123" s="1373"/>
      <c r="SDO123" s="1373"/>
      <c r="SDP123" s="1373"/>
      <c r="SDQ123" s="1373"/>
      <c r="SDR123" s="1373"/>
      <c r="SDS123" s="1373"/>
      <c r="SDT123" s="1373"/>
      <c r="SDU123" s="1373"/>
      <c r="SDV123" s="1373"/>
      <c r="SDW123" s="1373"/>
      <c r="SDX123" s="1373"/>
      <c r="SDY123" s="1373"/>
      <c r="SDZ123" s="1373"/>
      <c r="SEA123" s="1373"/>
      <c r="SEB123" s="1373"/>
      <c r="SEC123" s="1373"/>
      <c r="SED123" s="1373"/>
      <c r="SEE123" s="1373"/>
      <c r="SEF123" s="1373"/>
      <c r="SEG123" s="1373"/>
      <c r="SEH123" s="1373"/>
      <c r="SEI123" s="1373"/>
      <c r="SEJ123" s="1373"/>
      <c r="SEK123" s="1373"/>
      <c r="SEL123" s="1373"/>
      <c r="SEM123" s="1373"/>
      <c r="SEN123" s="1373"/>
      <c r="SEO123" s="1373"/>
      <c r="SEP123" s="1373"/>
      <c r="SEQ123" s="1373"/>
      <c r="SER123" s="1373"/>
      <c r="SES123" s="1373"/>
      <c r="SET123" s="1373"/>
      <c r="SEU123" s="1373"/>
      <c r="SEV123" s="1373"/>
      <c r="SEW123" s="1373"/>
      <c r="SEX123" s="1373"/>
      <c r="SEY123" s="1373"/>
      <c r="SEZ123" s="1373"/>
      <c r="SFA123" s="1373"/>
      <c r="SFB123" s="1373"/>
      <c r="SFC123" s="1373"/>
      <c r="SFD123" s="1373"/>
      <c r="SFE123" s="1373"/>
      <c r="SFF123" s="1373"/>
      <c r="SFG123" s="1373"/>
      <c r="SFH123" s="1373"/>
      <c r="SFI123" s="1373"/>
      <c r="SFJ123" s="1373"/>
      <c r="SFK123" s="1373"/>
      <c r="SFL123" s="1373"/>
      <c r="SFM123" s="1373"/>
      <c r="SFN123" s="1373"/>
      <c r="SFO123" s="1373"/>
      <c r="SFP123" s="1373"/>
      <c r="SFQ123" s="1373"/>
      <c r="SFR123" s="1373"/>
      <c r="SFS123" s="1373"/>
      <c r="SFT123" s="1373"/>
      <c r="SFU123" s="1373"/>
      <c r="SFV123" s="1373"/>
      <c r="SFW123" s="1373"/>
      <c r="SFX123" s="1373"/>
      <c r="SFY123" s="1373"/>
      <c r="SFZ123" s="1373"/>
      <c r="SGA123" s="1373"/>
      <c r="SGB123" s="1373"/>
      <c r="SGC123" s="1373"/>
      <c r="SGD123" s="1373"/>
      <c r="SGE123" s="1373"/>
      <c r="SGF123" s="1373"/>
      <c r="SGG123" s="1373"/>
      <c r="SGH123" s="1373"/>
      <c r="SGI123" s="1373"/>
      <c r="SGJ123" s="1373"/>
      <c r="SGK123" s="1373"/>
      <c r="SGL123" s="1373"/>
      <c r="SGM123" s="1373"/>
      <c r="SGN123" s="1373"/>
      <c r="SGO123" s="1373"/>
      <c r="SGP123" s="1373"/>
      <c r="SGQ123" s="1373"/>
      <c r="SGR123" s="1373"/>
      <c r="SGS123" s="1373"/>
      <c r="SGT123" s="1373"/>
      <c r="SGU123" s="1373"/>
      <c r="SGV123" s="1373"/>
      <c r="SGW123" s="1373"/>
      <c r="SGX123" s="1373"/>
      <c r="SGY123" s="1373"/>
      <c r="SGZ123" s="1373"/>
      <c r="SHA123" s="1373"/>
      <c r="SHB123" s="1373"/>
      <c r="SHC123" s="1373"/>
      <c r="SHD123" s="1373"/>
      <c r="SHE123" s="1373"/>
      <c r="SHF123" s="1373"/>
      <c r="SHG123" s="1373"/>
      <c r="SHH123" s="1373"/>
      <c r="SHI123" s="1373"/>
      <c r="SHJ123" s="1373"/>
      <c r="SHK123" s="1373"/>
      <c r="SHL123" s="1373"/>
      <c r="SHM123" s="1373"/>
      <c r="SHN123" s="1373"/>
      <c r="SHO123" s="1373"/>
      <c r="SHP123" s="1373"/>
      <c r="SHQ123" s="1373"/>
      <c r="SHR123" s="1373"/>
      <c r="SHS123" s="1373"/>
      <c r="SHT123" s="1373"/>
      <c r="SHU123" s="1373"/>
      <c r="SHV123" s="1373"/>
      <c r="SHW123" s="1373"/>
      <c r="SHX123" s="1373"/>
      <c r="SHY123" s="1373"/>
      <c r="SHZ123" s="1373"/>
      <c r="SIA123" s="1373"/>
      <c r="SIB123" s="1373"/>
      <c r="SIC123" s="1373"/>
      <c r="SID123" s="1373"/>
      <c r="SIE123" s="1373"/>
      <c r="SIF123" s="1373"/>
      <c r="SIG123" s="1373"/>
      <c r="SIH123" s="1373"/>
      <c r="SII123" s="1373"/>
      <c r="SIJ123" s="1373"/>
      <c r="SIK123" s="1373"/>
      <c r="SIL123" s="1373"/>
      <c r="SIM123" s="1373"/>
      <c r="SIN123" s="1373"/>
      <c r="SIO123" s="1373"/>
      <c r="SIP123" s="1373"/>
      <c r="SIQ123" s="1373"/>
      <c r="SIR123" s="1373"/>
      <c r="SIS123" s="1373"/>
      <c r="SIT123" s="1373"/>
      <c r="SIU123" s="1373"/>
      <c r="SIV123" s="1373"/>
      <c r="SIW123" s="1373"/>
      <c r="SIX123" s="1373"/>
      <c r="SIY123" s="1373"/>
      <c r="SIZ123" s="1373"/>
      <c r="SJA123" s="1373"/>
      <c r="SJB123" s="1373"/>
      <c r="SJC123" s="1373"/>
      <c r="SJD123" s="1373"/>
      <c r="SJE123" s="1373"/>
      <c r="SJF123" s="1373"/>
      <c r="SJG123" s="1373"/>
      <c r="SJH123" s="1373"/>
      <c r="SJI123" s="1373"/>
      <c r="SJJ123" s="1373"/>
      <c r="SJK123" s="1373"/>
      <c r="SJL123" s="1373"/>
      <c r="SJM123" s="1373"/>
      <c r="SJN123" s="1373"/>
      <c r="SJO123" s="1373"/>
      <c r="SJP123" s="1373"/>
      <c r="SJQ123" s="1373"/>
      <c r="SJR123" s="1373"/>
      <c r="SJS123" s="1373"/>
      <c r="SJT123" s="1373"/>
      <c r="SJU123" s="1373"/>
      <c r="SJV123" s="1373"/>
      <c r="SJW123" s="1373"/>
      <c r="SJX123" s="1373"/>
      <c r="SJY123" s="1373"/>
      <c r="SJZ123" s="1373"/>
      <c r="SKA123" s="1373"/>
      <c r="SKB123" s="1373"/>
      <c r="SKC123" s="1373"/>
      <c r="SKD123" s="1373"/>
      <c r="SKE123" s="1373"/>
      <c r="SKF123" s="1373"/>
      <c r="SKG123" s="1373"/>
      <c r="SKH123" s="1373"/>
      <c r="SKI123" s="1373"/>
      <c r="SKJ123" s="1373"/>
      <c r="SKK123" s="1373"/>
      <c r="SKL123" s="1373"/>
      <c r="SKM123" s="1373"/>
      <c r="SKN123" s="1373"/>
      <c r="SKO123" s="1373"/>
      <c r="SKP123" s="1373"/>
      <c r="SKQ123" s="1373"/>
      <c r="SKR123" s="1373"/>
      <c r="SKS123" s="1373"/>
      <c r="SKT123" s="1373"/>
      <c r="SKU123" s="1373"/>
      <c r="SKV123" s="1373"/>
      <c r="SKW123" s="1373"/>
      <c r="SKX123" s="1373"/>
      <c r="SKY123" s="1373"/>
      <c r="SKZ123" s="1373"/>
      <c r="SLA123" s="1373"/>
      <c r="SLB123" s="1373"/>
      <c r="SLC123" s="1373"/>
      <c r="SLD123" s="1373"/>
      <c r="SLE123" s="1373"/>
      <c r="SLF123" s="1373"/>
      <c r="SLG123" s="1373"/>
      <c r="SLH123" s="1373"/>
      <c r="SLI123" s="1373"/>
      <c r="SLJ123" s="1373"/>
      <c r="SLK123" s="1373"/>
      <c r="SLL123" s="1373"/>
      <c r="SLM123" s="1373"/>
      <c r="SLN123" s="1373"/>
      <c r="SLO123" s="1373"/>
      <c r="SLP123" s="1373"/>
      <c r="SLQ123" s="1373"/>
      <c r="SLR123" s="1373"/>
      <c r="SLS123" s="1373"/>
      <c r="SLT123" s="1373"/>
      <c r="SLU123" s="1373"/>
      <c r="SLV123" s="1373"/>
      <c r="SLW123" s="1373"/>
      <c r="SLX123" s="1373"/>
      <c r="SLY123" s="1373"/>
      <c r="SLZ123" s="1373"/>
      <c r="SMA123" s="1373"/>
      <c r="SMB123" s="1373"/>
      <c r="SMC123" s="1373"/>
      <c r="SMD123" s="1373"/>
      <c r="SME123" s="1373"/>
      <c r="SMF123" s="1373"/>
      <c r="SMG123" s="1373"/>
      <c r="SMH123" s="1373"/>
      <c r="SMI123" s="1373"/>
      <c r="SMJ123" s="1373"/>
      <c r="SMK123" s="1373"/>
      <c r="SML123" s="1373"/>
      <c r="SMM123" s="1373"/>
      <c r="SMN123" s="1373"/>
      <c r="SMO123" s="1373"/>
      <c r="SMP123" s="1373"/>
      <c r="SMQ123" s="1373"/>
      <c r="SMR123" s="1373"/>
      <c r="SMS123" s="1373"/>
      <c r="SMT123" s="1373"/>
      <c r="SMU123" s="1373"/>
      <c r="SMV123" s="1373"/>
      <c r="SMW123" s="1373"/>
      <c r="SMX123" s="1373"/>
      <c r="SMY123" s="1373"/>
      <c r="SMZ123" s="1373"/>
      <c r="SNA123" s="1373"/>
      <c r="SNB123" s="1373"/>
      <c r="SNC123" s="1373"/>
      <c r="SND123" s="1373"/>
      <c r="SNE123" s="1373"/>
      <c r="SNF123" s="1373"/>
      <c r="SNG123" s="1373"/>
      <c r="SNH123" s="1373"/>
      <c r="SNI123" s="1373"/>
      <c r="SNJ123" s="1373"/>
      <c r="SNK123" s="1373"/>
      <c r="SNL123" s="1373"/>
      <c r="SNM123" s="1373"/>
      <c r="SNN123" s="1373"/>
      <c r="SNO123" s="1373"/>
      <c r="SNP123" s="1373"/>
      <c r="SNQ123" s="1373"/>
      <c r="SNR123" s="1373"/>
      <c r="SNS123" s="1373"/>
      <c r="SNT123" s="1373"/>
      <c r="SNU123" s="1373"/>
      <c r="SNV123" s="1373"/>
      <c r="SNW123" s="1373"/>
      <c r="SNX123" s="1373"/>
      <c r="SNY123" s="1373"/>
      <c r="SNZ123" s="1373"/>
      <c r="SOA123" s="1373"/>
      <c r="SOB123" s="1373"/>
      <c r="SOC123" s="1373"/>
      <c r="SOD123" s="1373"/>
      <c r="SOE123" s="1373"/>
      <c r="SOF123" s="1373"/>
      <c r="SOG123" s="1373"/>
      <c r="SOH123" s="1373"/>
      <c r="SOI123" s="1373"/>
      <c r="SOJ123" s="1373"/>
      <c r="SOK123" s="1373"/>
      <c r="SOL123" s="1373"/>
      <c r="SOM123" s="1373"/>
      <c r="SON123" s="1373"/>
      <c r="SOO123" s="1373"/>
      <c r="SOP123" s="1373"/>
      <c r="SOQ123" s="1373"/>
      <c r="SOR123" s="1373"/>
      <c r="SOS123" s="1373"/>
      <c r="SOT123" s="1373"/>
      <c r="SOU123" s="1373"/>
      <c r="SOV123" s="1373"/>
      <c r="SOW123" s="1373"/>
      <c r="SOX123" s="1373"/>
      <c r="SOY123" s="1373"/>
      <c r="SOZ123" s="1373"/>
      <c r="SPA123" s="1373"/>
      <c r="SPB123" s="1373"/>
      <c r="SPC123" s="1373"/>
      <c r="SPD123" s="1373"/>
      <c r="SPE123" s="1373"/>
      <c r="SPF123" s="1373"/>
      <c r="SPG123" s="1373"/>
      <c r="SPH123" s="1373"/>
      <c r="SPI123" s="1373"/>
      <c r="SPJ123" s="1373"/>
      <c r="SPK123" s="1373"/>
      <c r="SPL123" s="1373"/>
      <c r="SPM123" s="1373"/>
      <c r="SPN123" s="1373"/>
      <c r="SPO123" s="1373"/>
      <c r="SPP123" s="1373"/>
      <c r="SPQ123" s="1373"/>
      <c r="SPR123" s="1373"/>
      <c r="SPS123" s="1373"/>
      <c r="SPT123" s="1373"/>
      <c r="SPU123" s="1373"/>
      <c r="SPV123" s="1373"/>
      <c r="SPW123" s="1373"/>
      <c r="SPX123" s="1373"/>
      <c r="SPY123" s="1373"/>
      <c r="SPZ123" s="1373"/>
      <c r="SQA123" s="1373"/>
      <c r="SQB123" s="1373"/>
      <c r="SQC123" s="1373"/>
      <c r="SQD123" s="1373"/>
      <c r="SQE123" s="1373"/>
      <c r="SQF123" s="1373"/>
      <c r="SQG123" s="1373"/>
      <c r="SQH123" s="1373"/>
      <c r="SQI123" s="1373"/>
      <c r="SQJ123" s="1373"/>
      <c r="SQK123" s="1373"/>
      <c r="SQL123" s="1373"/>
      <c r="SQM123" s="1373"/>
      <c r="SQN123" s="1373"/>
      <c r="SQO123" s="1373"/>
      <c r="SQP123" s="1373"/>
      <c r="SQQ123" s="1373"/>
      <c r="SQR123" s="1373"/>
      <c r="SQS123" s="1373"/>
      <c r="SQT123" s="1373"/>
      <c r="SQU123" s="1373"/>
      <c r="SQV123" s="1373"/>
      <c r="SQW123" s="1373"/>
      <c r="SQX123" s="1373"/>
      <c r="SQY123" s="1373"/>
      <c r="SQZ123" s="1373"/>
      <c r="SRA123" s="1373"/>
      <c r="SRB123" s="1373"/>
      <c r="SRC123" s="1373"/>
      <c r="SRD123" s="1373"/>
      <c r="SRE123" s="1373"/>
      <c r="SRF123" s="1373"/>
      <c r="SRG123" s="1373"/>
      <c r="SRH123" s="1373"/>
      <c r="SRI123" s="1373"/>
      <c r="SRJ123" s="1373"/>
      <c r="SRK123" s="1373"/>
      <c r="SRL123" s="1373"/>
      <c r="SRM123" s="1373"/>
      <c r="SRN123" s="1373"/>
      <c r="SRO123" s="1373"/>
      <c r="SRP123" s="1373"/>
      <c r="SRQ123" s="1373"/>
      <c r="SRR123" s="1373"/>
      <c r="SRS123" s="1373"/>
      <c r="SRT123" s="1373"/>
      <c r="SRU123" s="1373"/>
      <c r="SRV123" s="1373"/>
      <c r="SRW123" s="1373"/>
      <c r="SRX123" s="1373"/>
      <c r="SRY123" s="1373"/>
      <c r="SRZ123" s="1373"/>
      <c r="SSA123" s="1373"/>
      <c r="SSB123" s="1373"/>
      <c r="SSC123" s="1373"/>
      <c r="SSD123" s="1373"/>
      <c r="SSE123" s="1373"/>
      <c r="SSF123" s="1373"/>
      <c r="SSG123" s="1373"/>
      <c r="SSH123" s="1373"/>
      <c r="SSI123" s="1373"/>
      <c r="SSJ123" s="1373"/>
      <c r="SSK123" s="1373"/>
      <c r="SSL123" s="1373"/>
      <c r="SSM123" s="1373"/>
      <c r="SSN123" s="1373"/>
      <c r="SSO123" s="1373"/>
      <c r="SSP123" s="1373"/>
      <c r="SSQ123" s="1373"/>
      <c r="SSR123" s="1373"/>
      <c r="SSS123" s="1373"/>
      <c r="SST123" s="1373"/>
      <c r="SSU123" s="1373"/>
      <c r="SSV123" s="1373"/>
      <c r="SSW123" s="1373"/>
      <c r="SSX123" s="1373"/>
      <c r="SSY123" s="1373"/>
      <c r="SSZ123" s="1373"/>
      <c r="STA123" s="1373"/>
      <c r="STB123" s="1373"/>
      <c r="STC123" s="1373"/>
      <c r="STD123" s="1373"/>
      <c r="STE123" s="1373"/>
      <c r="STF123" s="1373"/>
      <c r="STG123" s="1373"/>
      <c r="STH123" s="1373"/>
      <c r="STI123" s="1373"/>
      <c r="STJ123" s="1373"/>
      <c r="STK123" s="1373"/>
      <c r="STL123" s="1373"/>
      <c r="STM123" s="1373"/>
      <c r="STN123" s="1373"/>
      <c r="STO123" s="1373"/>
      <c r="STP123" s="1373"/>
      <c r="STQ123" s="1373"/>
      <c r="STR123" s="1373"/>
      <c r="STS123" s="1373"/>
      <c r="STT123" s="1373"/>
      <c r="STU123" s="1373"/>
      <c r="STV123" s="1373"/>
      <c r="STW123" s="1373"/>
      <c r="STX123" s="1373"/>
      <c r="STY123" s="1373"/>
      <c r="STZ123" s="1373"/>
      <c r="SUA123" s="1373"/>
      <c r="SUB123" s="1373"/>
      <c r="SUC123" s="1373"/>
      <c r="SUD123" s="1373"/>
      <c r="SUE123" s="1373"/>
      <c r="SUF123" s="1373"/>
      <c r="SUG123" s="1373"/>
      <c r="SUH123" s="1373"/>
      <c r="SUI123" s="1373"/>
      <c r="SUJ123" s="1373"/>
      <c r="SUK123" s="1373"/>
      <c r="SUL123" s="1373"/>
      <c r="SUM123" s="1373"/>
      <c r="SUN123" s="1373"/>
      <c r="SUO123" s="1373"/>
      <c r="SUP123" s="1373"/>
      <c r="SUQ123" s="1373"/>
      <c r="SUR123" s="1373"/>
      <c r="SUS123" s="1373"/>
      <c r="SUT123" s="1373"/>
      <c r="SUU123" s="1373"/>
      <c r="SUV123" s="1373"/>
      <c r="SUW123" s="1373"/>
      <c r="SUX123" s="1373"/>
      <c r="SUY123" s="1373"/>
      <c r="SUZ123" s="1373"/>
      <c r="SVA123" s="1373"/>
      <c r="SVB123" s="1373"/>
      <c r="SVC123" s="1373"/>
      <c r="SVD123" s="1373"/>
      <c r="SVE123" s="1373"/>
      <c r="SVF123" s="1373"/>
      <c r="SVG123" s="1373"/>
      <c r="SVH123" s="1373"/>
      <c r="SVI123" s="1373"/>
      <c r="SVJ123" s="1373"/>
      <c r="SVK123" s="1373"/>
      <c r="SVL123" s="1373"/>
      <c r="SVM123" s="1373"/>
      <c r="SVN123" s="1373"/>
      <c r="SVO123" s="1373"/>
      <c r="SVP123" s="1373"/>
      <c r="SVQ123" s="1373"/>
      <c r="SVR123" s="1373"/>
      <c r="SVS123" s="1373"/>
      <c r="SVT123" s="1373"/>
      <c r="SVU123" s="1373"/>
      <c r="SVV123" s="1373"/>
      <c r="SVW123" s="1373"/>
      <c r="SVX123" s="1373"/>
      <c r="SVY123" s="1373"/>
      <c r="SVZ123" s="1373"/>
      <c r="SWA123" s="1373"/>
      <c r="SWB123" s="1373"/>
      <c r="SWC123" s="1373"/>
      <c r="SWD123" s="1373"/>
      <c r="SWE123" s="1373"/>
      <c r="SWF123" s="1373"/>
      <c r="SWG123" s="1373"/>
      <c r="SWH123" s="1373"/>
      <c r="SWI123" s="1373"/>
      <c r="SWJ123" s="1373"/>
      <c r="SWK123" s="1373"/>
      <c r="SWL123" s="1373"/>
      <c r="SWM123" s="1373"/>
      <c r="SWN123" s="1373"/>
      <c r="SWO123" s="1373"/>
      <c r="SWP123" s="1373"/>
      <c r="SWQ123" s="1373"/>
      <c r="SWR123" s="1373"/>
      <c r="SWS123" s="1373"/>
      <c r="SWT123" s="1373"/>
      <c r="SWU123" s="1373"/>
      <c r="SWV123" s="1373"/>
      <c r="SWW123" s="1373"/>
      <c r="SWX123" s="1373"/>
      <c r="SWY123" s="1373"/>
      <c r="SWZ123" s="1373"/>
      <c r="SXA123" s="1373"/>
      <c r="SXB123" s="1373"/>
      <c r="SXC123" s="1373"/>
      <c r="SXD123" s="1373"/>
      <c r="SXE123" s="1373"/>
      <c r="SXF123" s="1373"/>
      <c r="SXG123" s="1373"/>
      <c r="SXH123" s="1373"/>
      <c r="SXI123" s="1373"/>
      <c r="SXJ123" s="1373"/>
      <c r="SXK123" s="1373"/>
      <c r="SXL123" s="1373"/>
      <c r="SXM123" s="1373"/>
      <c r="SXN123" s="1373"/>
      <c r="SXO123" s="1373"/>
      <c r="SXP123" s="1373"/>
      <c r="SXQ123" s="1373"/>
      <c r="SXR123" s="1373"/>
      <c r="SXS123" s="1373"/>
      <c r="SXT123" s="1373"/>
      <c r="SXU123" s="1373"/>
      <c r="SXV123" s="1373"/>
      <c r="SXW123" s="1373"/>
      <c r="SXX123" s="1373"/>
      <c r="SXY123" s="1373"/>
      <c r="SXZ123" s="1373"/>
      <c r="SYA123" s="1373"/>
      <c r="SYB123" s="1373"/>
      <c r="SYC123" s="1373"/>
      <c r="SYD123" s="1373"/>
      <c r="SYE123" s="1373"/>
      <c r="SYF123" s="1373"/>
      <c r="SYG123" s="1373"/>
      <c r="SYH123" s="1373"/>
      <c r="SYI123" s="1373"/>
      <c r="SYJ123" s="1373"/>
      <c r="SYK123" s="1373"/>
      <c r="SYL123" s="1373"/>
      <c r="SYM123" s="1373"/>
      <c r="SYN123" s="1373"/>
      <c r="SYO123" s="1373"/>
      <c r="SYP123" s="1373"/>
      <c r="SYQ123" s="1373"/>
      <c r="SYR123" s="1373"/>
      <c r="SYS123" s="1373"/>
      <c r="SYT123" s="1373"/>
      <c r="SYU123" s="1373"/>
      <c r="SYV123" s="1373"/>
      <c r="SYW123" s="1373"/>
      <c r="SYX123" s="1373"/>
      <c r="SYY123" s="1373"/>
      <c r="SYZ123" s="1373"/>
      <c r="SZA123" s="1373"/>
      <c r="SZB123" s="1373"/>
      <c r="SZC123" s="1373"/>
      <c r="SZD123" s="1373"/>
      <c r="SZE123" s="1373"/>
      <c r="SZF123" s="1373"/>
      <c r="SZG123" s="1373"/>
      <c r="SZH123" s="1373"/>
      <c r="SZI123" s="1373"/>
      <c r="SZJ123" s="1373"/>
      <c r="SZK123" s="1373"/>
      <c r="SZL123" s="1373"/>
      <c r="SZM123" s="1373"/>
      <c r="SZN123" s="1373"/>
      <c r="SZO123" s="1373"/>
      <c r="SZP123" s="1373"/>
      <c r="SZQ123" s="1373"/>
      <c r="SZR123" s="1373"/>
      <c r="SZS123" s="1373"/>
      <c r="SZT123" s="1373"/>
      <c r="SZU123" s="1373"/>
      <c r="SZV123" s="1373"/>
      <c r="SZW123" s="1373"/>
      <c r="SZX123" s="1373"/>
      <c r="SZY123" s="1373"/>
      <c r="SZZ123" s="1373"/>
      <c r="TAA123" s="1373"/>
      <c r="TAB123" s="1373"/>
      <c r="TAC123" s="1373"/>
      <c r="TAD123" s="1373"/>
      <c r="TAE123" s="1373"/>
      <c r="TAF123" s="1373"/>
      <c r="TAG123" s="1373"/>
      <c r="TAH123" s="1373"/>
      <c r="TAI123" s="1373"/>
      <c r="TAJ123" s="1373"/>
      <c r="TAK123" s="1373"/>
      <c r="TAL123" s="1373"/>
      <c r="TAM123" s="1373"/>
      <c r="TAN123" s="1373"/>
      <c r="TAO123" s="1373"/>
      <c r="TAP123" s="1373"/>
      <c r="TAQ123" s="1373"/>
      <c r="TAR123" s="1373"/>
      <c r="TAS123" s="1373"/>
      <c r="TAT123" s="1373"/>
      <c r="TAU123" s="1373"/>
      <c r="TAV123" s="1373"/>
      <c r="TAW123" s="1373"/>
      <c r="TAX123" s="1373"/>
      <c r="TAY123" s="1373"/>
      <c r="TAZ123" s="1373"/>
      <c r="TBA123" s="1373"/>
      <c r="TBB123" s="1373"/>
      <c r="TBC123" s="1373"/>
      <c r="TBD123" s="1373"/>
      <c r="TBE123" s="1373"/>
      <c r="TBF123" s="1373"/>
      <c r="TBG123" s="1373"/>
      <c r="TBH123" s="1373"/>
      <c r="TBI123" s="1373"/>
      <c r="TBJ123" s="1373"/>
      <c r="TBK123" s="1373"/>
      <c r="TBL123" s="1373"/>
      <c r="TBM123" s="1373"/>
      <c r="TBN123" s="1373"/>
      <c r="TBO123" s="1373"/>
      <c r="TBP123" s="1373"/>
      <c r="TBQ123" s="1373"/>
      <c r="TBR123" s="1373"/>
      <c r="TBS123" s="1373"/>
      <c r="TBT123" s="1373"/>
      <c r="TBU123" s="1373"/>
      <c r="TBV123" s="1373"/>
      <c r="TBW123" s="1373"/>
      <c r="TBX123" s="1373"/>
      <c r="TBY123" s="1373"/>
      <c r="TBZ123" s="1373"/>
      <c r="TCA123" s="1373"/>
      <c r="TCB123" s="1373"/>
      <c r="TCC123" s="1373"/>
      <c r="TCD123" s="1373"/>
      <c r="TCE123" s="1373"/>
      <c r="TCF123" s="1373"/>
      <c r="TCG123" s="1373"/>
      <c r="TCH123" s="1373"/>
      <c r="TCI123" s="1373"/>
      <c r="TCJ123" s="1373"/>
      <c r="TCK123" s="1373"/>
      <c r="TCL123" s="1373"/>
      <c r="TCM123" s="1373"/>
      <c r="TCN123" s="1373"/>
      <c r="TCO123" s="1373"/>
      <c r="TCP123" s="1373"/>
      <c r="TCQ123" s="1373"/>
      <c r="TCR123" s="1373"/>
      <c r="TCS123" s="1373"/>
      <c r="TCT123" s="1373"/>
      <c r="TCU123" s="1373"/>
      <c r="TCV123" s="1373"/>
      <c r="TCW123" s="1373"/>
      <c r="TCX123" s="1373"/>
      <c r="TCY123" s="1373"/>
      <c r="TCZ123" s="1373"/>
      <c r="TDA123" s="1373"/>
      <c r="TDB123" s="1373"/>
      <c r="TDC123" s="1373"/>
      <c r="TDD123" s="1373"/>
      <c r="TDE123" s="1373"/>
      <c r="TDF123" s="1373"/>
      <c r="TDG123" s="1373"/>
      <c r="TDH123" s="1373"/>
      <c r="TDI123" s="1373"/>
      <c r="TDJ123" s="1373"/>
      <c r="TDK123" s="1373"/>
      <c r="TDL123" s="1373"/>
      <c r="TDM123" s="1373"/>
      <c r="TDN123" s="1373"/>
      <c r="TDO123" s="1373"/>
      <c r="TDP123" s="1373"/>
      <c r="TDQ123" s="1373"/>
      <c r="TDR123" s="1373"/>
      <c r="TDS123" s="1373"/>
      <c r="TDT123" s="1373"/>
      <c r="TDU123" s="1373"/>
      <c r="TDV123" s="1373"/>
      <c r="TDW123" s="1373"/>
      <c r="TDX123" s="1373"/>
      <c r="TDY123" s="1373"/>
      <c r="TDZ123" s="1373"/>
      <c r="TEA123" s="1373"/>
      <c r="TEB123" s="1373"/>
      <c r="TEC123" s="1373"/>
      <c r="TED123" s="1373"/>
      <c r="TEE123" s="1373"/>
      <c r="TEF123" s="1373"/>
      <c r="TEG123" s="1373"/>
      <c r="TEH123" s="1373"/>
      <c r="TEI123" s="1373"/>
      <c r="TEJ123" s="1373"/>
      <c r="TEK123" s="1373"/>
      <c r="TEL123" s="1373"/>
      <c r="TEM123" s="1373"/>
      <c r="TEN123" s="1373"/>
      <c r="TEO123" s="1373"/>
      <c r="TEP123" s="1373"/>
      <c r="TEQ123" s="1373"/>
      <c r="TER123" s="1373"/>
      <c r="TES123" s="1373"/>
      <c r="TET123" s="1373"/>
      <c r="TEU123" s="1373"/>
      <c r="TEV123" s="1373"/>
      <c r="TEW123" s="1373"/>
      <c r="TEX123" s="1373"/>
      <c r="TEY123" s="1373"/>
      <c r="TEZ123" s="1373"/>
      <c r="TFA123" s="1373"/>
      <c r="TFB123" s="1373"/>
      <c r="TFC123" s="1373"/>
      <c r="TFD123" s="1373"/>
      <c r="TFE123" s="1373"/>
      <c r="TFF123" s="1373"/>
      <c r="TFG123" s="1373"/>
      <c r="TFH123" s="1373"/>
      <c r="TFI123" s="1373"/>
      <c r="TFJ123" s="1373"/>
      <c r="TFK123" s="1373"/>
      <c r="TFL123" s="1373"/>
      <c r="TFM123" s="1373"/>
      <c r="TFN123" s="1373"/>
      <c r="TFO123" s="1373"/>
      <c r="TFP123" s="1373"/>
      <c r="TFQ123" s="1373"/>
      <c r="TFR123" s="1373"/>
      <c r="TFS123" s="1373"/>
      <c r="TFT123" s="1373"/>
      <c r="TFU123" s="1373"/>
      <c r="TFV123" s="1373"/>
      <c r="TFW123" s="1373"/>
      <c r="TFX123" s="1373"/>
      <c r="TFY123" s="1373"/>
      <c r="TFZ123" s="1373"/>
      <c r="TGA123" s="1373"/>
      <c r="TGB123" s="1373"/>
      <c r="TGC123" s="1373"/>
      <c r="TGD123" s="1373"/>
      <c r="TGE123" s="1373"/>
      <c r="TGF123" s="1373"/>
      <c r="TGG123" s="1373"/>
      <c r="TGH123" s="1373"/>
      <c r="TGI123" s="1373"/>
      <c r="TGJ123" s="1373"/>
      <c r="TGK123" s="1373"/>
      <c r="TGL123" s="1373"/>
      <c r="TGM123" s="1373"/>
      <c r="TGN123" s="1373"/>
      <c r="TGO123" s="1373"/>
      <c r="TGP123" s="1373"/>
      <c r="TGQ123" s="1373"/>
      <c r="TGR123" s="1373"/>
      <c r="TGS123" s="1373"/>
      <c r="TGT123" s="1373"/>
      <c r="TGU123" s="1373"/>
      <c r="TGV123" s="1373"/>
      <c r="TGW123" s="1373"/>
      <c r="TGX123" s="1373"/>
      <c r="TGY123" s="1373"/>
      <c r="TGZ123" s="1373"/>
      <c r="THA123" s="1373"/>
      <c r="THB123" s="1373"/>
      <c r="THC123" s="1373"/>
      <c r="THD123" s="1373"/>
      <c r="THE123" s="1373"/>
      <c r="THF123" s="1373"/>
      <c r="THG123" s="1373"/>
      <c r="THH123" s="1373"/>
      <c r="THI123" s="1373"/>
      <c r="THJ123" s="1373"/>
      <c r="THK123" s="1373"/>
      <c r="THL123" s="1373"/>
      <c r="THM123" s="1373"/>
      <c r="THN123" s="1373"/>
      <c r="THO123" s="1373"/>
      <c r="THP123" s="1373"/>
      <c r="THQ123" s="1373"/>
      <c r="THR123" s="1373"/>
      <c r="THS123" s="1373"/>
      <c r="THT123" s="1373"/>
      <c r="THU123" s="1373"/>
      <c r="THV123" s="1373"/>
      <c r="THW123" s="1373"/>
      <c r="THX123" s="1373"/>
      <c r="THY123" s="1373"/>
      <c r="THZ123" s="1373"/>
      <c r="TIA123" s="1373"/>
      <c r="TIB123" s="1373"/>
      <c r="TIC123" s="1373"/>
      <c r="TID123" s="1373"/>
      <c r="TIE123" s="1373"/>
      <c r="TIF123" s="1373"/>
      <c r="TIG123" s="1373"/>
      <c r="TIH123" s="1373"/>
      <c r="TII123" s="1373"/>
      <c r="TIJ123" s="1373"/>
      <c r="TIK123" s="1373"/>
      <c r="TIL123" s="1373"/>
      <c r="TIM123" s="1373"/>
      <c r="TIN123" s="1373"/>
      <c r="TIO123" s="1373"/>
      <c r="TIP123" s="1373"/>
      <c r="TIQ123" s="1373"/>
      <c r="TIR123" s="1373"/>
      <c r="TIS123" s="1373"/>
      <c r="TIT123" s="1373"/>
      <c r="TIU123" s="1373"/>
      <c r="TIV123" s="1373"/>
      <c r="TIW123" s="1373"/>
      <c r="TIX123" s="1373"/>
      <c r="TIY123" s="1373"/>
      <c r="TIZ123" s="1373"/>
      <c r="TJA123" s="1373"/>
      <c r="TJB123" s="1373"/>
      <c r="TJC123" s="1373"/>
      <c r="TJD123" s="1373"/>
      <c r="TJE123" s="1373"/>
      <c r="TJF123" s="1373"/>
      <c r="TJG123" s="1373"/>
      <c r="TJH123" s="1373"/>
      <c r="TJI123" s="1373"/>
      <c r="TJJ123" s="1373"/>
      <c r="TJK123" s="1373"/>
      <c r="TJL123" s="1373"/>
      <c r="TJM123" s="1373"/>
      <c r="TJN123" s="1373"/>
      <c r="TJO123" s="1373"/>
      <c r="TJP123" s="1373"/>
      <c r="TJQ123" s="1373"/>
      <c r="TJR123" s="1373"/>
      <c r="TJS123" s="1373"/>
      <c r="TJT123" s="1373"/>
      <c r="TJU123" s="1373"/>
      <c r="TJV123" s="1373"/>
      <c r="TJW123" s="1373"/>
      <c r="TJX123" s="1373"/>
      <c r="TJY123" s="1373"/>
      <c r="TJZ123" s="1373"/>
      <c r="TKA123" s="1373"/>
      <c r="TKB123" s="1373"/>
      <c r="TKC123" s="1373"/>
      <c r="TKD123" s="1373"/>
      <c r="TKE123" s="1373"/>
      <c r="TKF123" s="1373"/>
      <c r="TKG123" s="1373"/>
      <c r="TKH123" s="1373"/>
      <c r="TKI123" s="1373"/>
      <c r="TKJ123" s="1373"/>
      <c r="TKK123" s="1373"/>
      <c r="TKL123" s="1373"/>
      <c r="TKM123" s="1373"/>
      <c r="TKN123" s="1373"/>
      <c r="TKO123" s="1373"/>
      <c r="TKP123" s="1373"/>
      <c r="TKQ123" s="1373"/>
      <c r="TKR123" s="1373"/>
      <c r="TKS123" s="1373"/>
      <c r="TKT123" s="1373"/>
      <c r="TKU123" s="1373"/>
      <c r="TKV123" s="1373"/>
      <c r="TKW123" s="1373"/>
      <c r="TKX123" s="1373"/>
      <c r="TKY123" s="1373"/>
      <c r="TKZ123" s="1373"/>
      <c r="TLA123" s="1373"/>
      <c r="TLB123" s="1373"/>
      <c r="TLC123" s="1373"/>
      <c r="TLD123" s="1373"/>
      <c r="TLE123" s="1373"/>
      <c r="TLF123" s="1373"/>
      <c r="TLG123" s="1373"/>
      <c r="TLH123" s="1373"/>
      <c r="TLI123" s="1373"/>
      <c r="TLJ123" s="1373"/>
      <c r="TLK123" s="1373"/>
      <c r="TLL123" s="1373"/>
      <c r="TLM123" s="1373"/>
      <c r="TLN123" s="1373"/>
      <c r="TLO123" s="1373"/>
      <c r="TLP123" s="1373"/>
      <c r="TLQ123" s="1373"/>
      <c r="TLR123" s="1373"/>
      <c r="TLS123" s="1373"/>
      <c r="TLT123" s="1373"/>
      <c r="TLU123" s="1373"/>
      <c r="TLV123" s="1373"/>
      <c r="TLW123" s="1373"/>
      <c r="TLX123" s="1373"/>
      <c r="TLY123" s="1373"/>
      <c r="TLZ123" s="1373"/>
      <c r="TMA123" s="1373"/>
      <c r="TMB123" s="1373"/>
      <c r="TMC123" s="1373"/>
      <c r="TMD123" s="1373"/>
      <c r="TME123" s="1373"/>
      <c r="TMF123" s="1373"/>
      <c r="TMG123" s="1373"/>
      <c r="TMH123" s="1373"/>
      <c r="TMI123" s="1373"/>
      <c r="TMJ123" s="1373"/>
      <c r="TMK123" s="1373"/>
      <c r="TML123" s="1373"/>
      <c r="TMM123" s="1373"/>
      <c r="TMN123" s="1373"/>
      <c r="TMO123" s="1373"/>
      <c r="TMP123" s="1373"/>
      <c r="TMQ123" s="1373"/>
      <c r="TMR123" s="1373"/>
      <c r="TMS123" s="1373"/>
      <c r="TMT123" s="1373"/>
      <c r="TMU123" s="1373"/>
      <c r="TMV123" s="1373"/>
      <c r="TMW123" s="1373"/>
      <c r="TMX123" s="1373"/>
      <c r="TMY123" s="1373"/>
      <c r="TMZ123" s="1373"/>
      <c r="TNA123" s="1373"/>
      <c r="TNB123" s="1373"/>
      <c r="TNC123" s="1373"/>
      <c r="TND123" s="1373"/>
      <c r="TNE123" s="1373"/>
      <c r="TNF123" s="1373"/>
      <c r="TNG123" s="1373"/>
      <c r="TNH123" s="1373"/>
      <c r="TNI123" s="1373"/>
      <c r="TNJ123" s="1373"/>
      <c r="TNK123" s="1373"/>
      <c r="TNL123" s="1373"/>
      <c r="TNM123" s="1373"/>
      <c r="TNN123" s="1373"/>
      <c r="TNO123" s="1373"/>
      <c r="TNP123" s="1373"/>
      <c r="TNQ123" s="1373"/>
      <c r="TNR123" s="1373"/>
      <c r="TNS123" s="1373"/>
      <c r="TNT123" s="1373"/>
      <c r="TNU123" s="1373"/>
      <c r="TNV123" s="1373"/>
      <c r="TNW123" s="1373"/>
      <c r="TNX123" s="1373"/>
      <c r="TNY123" s="1373"/>
      <c r="TNZ123" s="1373"/>
      <c r="TOA123" s="1373"/>
      <c r="TOB123" s="1373"/>
      <c r="TOC123" s="1373"/>
      <c r="TOD123" s="1373"/>
      <c r="TOE123" s="1373"/>
      <c r="TOF123" s="1373"/>
      <c r="TOG123" s="1373"/>
      <c r="TOH123" s="1373"/>
      <c r="TOI123" s="1373"/>
      <c r="TOJ123" s="1373"/>
      <c r="TOK123" s="1373"/>
      <c r="TOL123" s="1373"/>
      <c r="TOM123" s="1373"/>
      <c r="TON123" s="1373"/>
      <c r="TOO123" s="1373"/>
      <c r="TOP123" s="1373"/>
      <c r="TOQ123" s="1373"/>
      <c r="TOR123" s="1373"/>
      <c r="TOS123" s="1373"/>
      <c r="TOT123" s="1373"/>
      <c r="TOU123" s="1373"/>
      <c r="TOV123" s="1373"/>
      <c r="TOW123" s="1373"/>
      <c r="TOX123" s="1373"/>
      <c r="TOY123" s="1373"/>
      <c r="TOZ123" s="1373"/>
      <c r="TPA123" s="1373"/>
      <c r="TPB123" s="1373"/>
      <c r="TPC123" s="1373"/>
      <c r="TPD123" s="1373"/>
      <c r="TPE123" s="1373"/>
      <c r="TPF123" s="1373"/>
      <c r="TPG123" s="1373"/>
      <c r="TPH123" s="1373"/>
      <c r="TPI123" s="1373"/>
      <c r="TPJ123" s="1373"/>
      <c r="TPK123" s="1373"/>
      <c r="TPL123" s="1373"/>
      <c r="TPM123" s="1373"/>
      <c r="TPN123" s="1373"/>
      <c r="TPO123" s="1373"/>
      <c r="TPP123" s="1373"/>
      <c r="TPQ123" s="1373"/>
      <c r="TPR123" s="1373"/>
      <c r="TPS123" s="1373"/>
      <c r="TPT123" s="1373"/>
      <c r="TPU123" s="1373"/>
      <c r="TPV123" s="1373"/>
      <c r="TPW123" s="1373"/>
      <c r="TPX123" s="1373"/>
      <c r="TPY123" s="1373"/>
      <c r="TPZ123" s="1373"/>
      <c r="TQA123" s="1373"/>
      <c r="TQB123" s="1373"/>
      <c r="TQC123" s="1373"/>
      <c r="TQD123" s="1373"/>
      <c r="TQE123" s="1373"/>
      <c r="TQF123" s="1373"/>
      <c r="TQG123" s="1373"/>
      <c r="TQH123" s="1373"/>
      <c r="TQI123" s="1373"/>
      <c r="TQJ123" s="1373"/>
      <c r="TQK123" s="1373"/>
      <c r="TQL123" s="1373"/>
      <c r="TQM123" s="1373"/>
      <c r="TQN123" s="1373"/>
      <c r="TQO123" s="1373"/>
      <c r="TQP123" s="1373"/>
      <c r="TQQ123" s="1373"/>
      <c r="TQR123" s="1373"/>
      <c r="TQS123" s="1373"/>
      <c r="TQT123" s="1373"/>
      <c r="TQU123" s="1373"/>
      <c r="TQV123" s="1373"/>
      <c r="TQW123" s="1373"/>
      <c r="TQX123" s="1373"/>
      <c r="TQY123" s="1373"/>
      <c r="TQZ123" s="1373"/>
      <c r="TRA123" s="1373"/>
      <c r="TRB123" s="1373"/>
      <c r="TRC123" s="1373"/>
      <c r="TRD123" s="1373"/>
      <c r="TRE123" s="1373"/>
      <c r="TRF123" s="1373"/>
      <c r="TRG123" s="1373"/>
      <c r="TRH123" s="1373"/>
      <c r="TRI123" s="1373"/>
      <c r="TRJ123" s="1373"/>
      <c r="TRK123" s="1373"/>
      <c r="TRL123" s="1373"/>
      <c r="TRM123" s="1373"/>
      <c r="TRN123" s="1373"/>
      <c r="TRO123" s="1373"/>
      <c r="TRP123" s="1373"/>
      <c r="TRQ123" s="1373"/>
      <c r="TRR123" s="1373"/>
      <c r="TRS123" s="1373"/>
      <c r="TRT123" s="1373"/>
      <c r="TRU123" s="1373"/>
      <c r="TRV123" s="1373"/>
      <c r="TRW123" s="1373"/>
      <c r="TRX123" s="1373"/>
      <c r="TRY123" s="1373"/>
      <c r="TRZ123" s="1373"/>
      <c r="TSA123" s="1373"/>
      <c r="TSB123" s="1373"/>
      <c r="TSC123" s="1373"/>
      <c r="TSD123" s="1373"/>
      <c r="TSE123" s="1373"/>
      <c r="TSF123" s="1373"/>
      <c r="TSG123" s="1373"/>
      <c r="TSH123" s="1373"/>
      <c r="TSI123" s="1373"/>
      <c r="TSJ123" s="1373"/>
      <c r="TSK123" s="1373"/>
      <c r="TSL123" s="1373"/>
      <c r="TSM123" s="1373"/>
      <c r="TSN123" s="1373"/>
      <c r="TSO123" s="1373"/>
      <c r="TSP123" s="1373"/>
      <c r="TSQ123" s="1373"/>
      <c r="TSR123" s="1373"/>
      <c r="TSS123" s="1373"/>
      <c r="TST123" s="1373"/>
      <c r="TSU123" s="1373"/>
      <c r="TSV123" s="1373"/>
      <c r="TSW123" s="1373"/>
      <c r="TSX123" s="1373"/>
      <c r="TSY123" s="1373"/>
      <c r="TSZ123" s="1373"/>
      <c r="TTA123" s="1373"/>
      <c r="TTB123" s="1373"/>
      <c r="TTC123" s="1373"/>
      <c r="TTD123" s="1373"/>
      <c r="TTE123" s="1373"/>
      <c r="TTF123" s="1373"/>
      <c r="TTG123" s="1373"/>
      <c r="TTH123" s="1373"/>
      <c r="TTI123" s="1373"/>
      <c r="TTJ123" s="1373"/>
      <c r="TTK123" s="1373"/>
      <c r="TTL123" s="1373"/>
      <c r="TTM123" s="1373"/>
      <c r="TTN123" s="1373"/>
      <c r="TTO123" s="1373"/>
      <c r="TTP123" s="1373"/>
      <c r="TTQ123" s="1373"/>
      <c r="TTR123" s="1373"/>
      <c r="TTS123" s="1373"/>
      <c r="TTT123" s="1373"/>
      <c r="TTU123" s="1373"/>
      <c r="TTV123" s="1373"/>
      <c r="TTW123" s="1373"/>
      <c r="TTX123" s="1373"/>
      <c r="TTY123" s="1373"/>
      <c r="TTZ123" s="1373"/>
      <c r="TUA123" s="1373"/>
      <c r="TUB123" s="1373"/>
      <c r="TUC123" s="1373"/>
      <c r="TUD123" s="1373"/>
      <c r="TUE123" s="1373"/>
      <c r="TUF123" s="1373"/>
      <c r="TUG123" s="1373"/>
      <c r="TUH123" s="1373"/>
      <c r="TUI123" s="1373"/>
      <c r="TUJ123" s="1373"/>
      <c r="TUK123" s="1373"/>
      <c r="TUL123" s="1373"/>
      <c r="TUM123" s="1373"/>
      <c r="TUN123" s="1373"/>
      <c r="TUO123" s="1373"/>
      <c r="TUP123" s="1373"/>
      <c r="TUQ123" s="1373"/>
      <c r="TUR123" s="1373"/>
      <c r="TUS123" s="1373"/>
      <c r="TUT123" s="1373"/>
      <c r="TUU123" s="1373"/>
      <c r="TUV123" s="1373"/>
      <c r="TUW123" s="1373"/>
      <c r="TUX123" s="1373"/>
      <c r="TUY123" s="1373"/>
      <c r="TUZ123" s="1373"/>
      <c r="TVA123" s="1373"/>
      <c r="TVB123" s="1373"/>
      <c r="TVC123" s="1373"/>
      <c r="TVD123" s="1373"/>
      <c r="TVE123" s="1373"/>
      <c r="TVF123" s="1373"/>
      <c r="TVG123" s="1373"/>
      <c r="TVH123" s="1373"/>
      <c r="TVI123" s="1373"/>
      <c r="TVJ123" s="1373"/>
      <c r="TVK123" s="1373"/>
      <c r="TVL123" s="1373"/>
      <c r="TVM123" s="1373"/>
      <c r="TVN123" s="1373"/>
      <c r="TVO123" s="1373"/>
      <c r="TVP123" s="1373"/>
      <c r="TVQ123" s="1373"/>
      <c r="TVR123" s="1373"/>
      <c r="TVS123" s="1373"/>
      <c r="TVT123" s="1373"/>
      <c r="TVU123" s="1373"/>
      <c r="TVV123" s="1373"/>
      <c r="TVW123" s="1373"/>
      <c r="TVX123" s="1373"/>
      <c r="TVY123" s="1373"/>
      <c r="TVZ123" s="1373"/>
      <c r="TWA123" s="1373"/>
      <c r="TWB123" s="1373"/>
      <c r="TWC123" s="1373"/>
      <c r="TWD123" s="1373"/>
      <c r="TWE123" s="1373"/>
      <c r="TWF123" s="1373"/>
      <c r="TWG123" s="1373"/>
      <c r="TWH123" s="1373"/>
      <c r="TWI123" s="1373"/>
      <c r="TWJ123" s="1373"/>
      <c r="TWK123" s="1373"/>
      <c r="TWL123" s="1373"/>
      <c r="TWM123" s="1373"/>
      <c r="TWN123" s="1373"/>
      <c r="TWO123" s="1373"/>
      <c r="TWP123" s="1373"/>
      <c r="TWQ123" s="1373"/>
      <c r="TWR123" s="1373"/>
      <c r="TWS123" s="1373"/>
      <c r="TWT123" s="1373"/>
      <c r="TWU123" s="1373"/>
      <c r="TWV123" s="1373"/>
      <c r="TWW123" s="1373"/>
      <c r="TWX123" s="1373"/>
      <c r="TWY123" s="1373"/>
      <c r="TWZ123" s="1373"/>
      <c r="TXA123" s="1373"/>
      <c r="TXB123" s="1373"/>
      <c r="TXC123" s="1373"/>
      <c r="TXD123" s="1373"/>
      <c r="TXE123" s="1373"/>
      <c r="TXF123" s="1373"/>
      <c r="TXG123" s="1373"/>
      <c r="TXH123" s="1373"/>
      <c r="TXI123" s="1373"/>
      <c r="TXJ123" s="1373"/>
      <c r="TXK123" s="1373"/>
      <c r="TXL123" s="1373"/>
      <c r="TXM123" s="1373"/>
      <c r="TXN123" s="1373"/>
      <c r="TXO123" s="1373"/>
      <c r="TXP123" s="1373"/>
      <c r="TXQ123" s="1373"/>
      <c r="TXR123" s="1373"/>
      <c r="TXS123" s="1373"/>
      <c r="TXT123" s="1373"/>
      <c r="TXU123" s="1373"/>
      <c r="TXV123" s="1373"/>
      <c r="TXW123" s="1373"/>
      <c r="TXX123" s="1373"/>
      <c r="TXY123" s="1373"/>
      <c r="TXZ123" s="1373"/>
      <c r="TYA123" s="1373"/>
      <c r="TYB123" s="1373"/>
      <c r="TYC123" s="1373"/>
      <c r="TYD123" s="1373"/>
      <c r="TYE123" s="1373"/>
      <c r="TYF123" s="1373"/>
      <c r="TYG123" s="1373"/>
      <c r="TYH123" s="1373"/>
      <c r="TYI123" s="1373"/>
      <c r="TYJ123" s="1373"/>
      <c r="TYK123" s="1373"/>
      <c r="TYL123" s="1373"/>
      <c r="TYM123" s="1373"/>
      <c r="TYN123" s="1373"/>
      <c r="TYO123" s="1373"/>
      <c r="TYP123" s="1373"/>
      <c r="TYQ123" s="1373"/>
      <c r="TYR123" s="1373"/>
      <c r="TYS123" s="1373"/>
      <c r="TYT123" s="1373"/>
      <c r="TYU123" s="1373"/>
      <c r="TYV123" s="1373"/>
      <c r="TYW123" s="1373"/>
      <c r="TYX123" s="1373"/>
      <c r="TYY123" s="1373"/>
      <c r="TYZ123" s="1373"/>
      <c r="TZA123" s="1373"/>
      <c r="TZB123" s="1373"/>
      <c r="TZC123" s="1373"/>
      <c r="TZD123" s="1373"/>
      <c r="TZE123" s="1373"/>
      <c r="TZF123" s="1373"/>
      <c r="TZG123" s="1373"/>
      <c r="TZH123" s="1373"/>
      <c r="TZI123" s="1373"/>
      <c r="TZJ123" s="1373"/>
      <c r="TZK123" s="1373"/>
      <c r="TZL123" s="1373"/>
      <c r="TZM123" s="1373"/>
      <c r="TZN123" s="1373"/>
      <c r="TZO123" s="1373"/>
      <c r="TZP123" s="1373"/>
      <c r="TZQ123" s="1373"/>
      <c r="TZR123" s="1373"/>
      <c r="TZS123" s="1373"/>
      <c r="TZT123" s="1373"/>
      <c r="TZU123" s="1373"/>
      <c r="TZV123" s="1373"/>
      <c r="TZW123" s="1373"/>
      <c r="TZX123" s="1373"/>
      <c r="TZY123" s="1373"/>
      <c r="TZZ123" s="1373"/>
      <c r="UAA123" s="1373"/>
      <c r="UAB123" s="1373"/>
      <c r="UAC123" s="1373"/>
      <c r="UAD123" s="1373"/>
      <c r="UAE123" s="1373"/>
      <c r="UAF123" s="1373"/>
      <c r="UAG123" s="1373"/>
      <c r="UAH123" s="1373"/>
      <c r="UAI123" s="1373"/>
      <c r="UAJ123" s="1373"/>
      <c r="UAK123" s="1373"/>
      <c r="UAL123" s="1373"/>
      <c r="UAM123" s="1373"/>
      <c r="UAN123" s="1373"/>
      <c r="UAO123" s="1373"/>
      <c r="UAP123" s="1373"/>
      <c r="UAQ123" s="1373"/>
      <c r="UAR123" s="1373"/>
      <c r="UAS123" s="1373"/>
      <c r="UAT123" s="1373"/>
      <c r="UAU123" s="1373"/>
      <c r="UAV123" s="1373"/>
      <c r="UAW123" s="1373"/>
      <c r="UAX123" s="1373"/>
      <c r="UAY123" s="1373"/>
      <c r="UAZ123" s="1373"/>
      <c r="UBA123" s="1373"/>
      <c r="UBB123" s="1373"/>
      <c r="UBC123" s="1373"/>
      <c r="UBD123" s="1373"/>
      <c r="UBE123" s="1373"/>
      <c r="UBF123" s="1373"/>
      <c r="UBG123" s="1373"/>
      <c r="UBH123" s="1373"/>
      <c r="UBI123" s="1373"/>
      <c r="UBJ123" s="1373"/>
      <c r="UBK123" s="1373"/>
      <c r="UBL123" s="1373"/>
      <c r="UBM123" s="1373"/>
      <c r="UBN123" s="1373"/>
      <c r="UBO123" s="1373"/>
      <c r="UBP123" s="1373"/>
      <c r="UBQ123" s="1373"/>
      <c r="UBR123" s="1373"/>
      <c r="UBS123" s="1373"/>
      <c r="UBT123" s="1373"/>
      <c r="UBU123" s="1373"/>
      <c r="UBV123" s="1373"/>
      <c r="UBW123" s="1373"/>
      <c r="UBX123" s="1373"/>
      <c r="UBY123" s="1373"/>
      <c r="UBZ123" s="1373"/>
      <c r="UCA123" s="1373"/>
      <c r="UCB123" s="1373"/>
      <c r="UCC123" s="1373"/>
      <c r="UCD123" s="1373"/>
      <c r="UCE123" s="1373"/>
      <c r="UCF123" s="1373"/>
      <c r="UCG123" s="1373"/>
      <c r="UCH123" s="1373"/>
      <c r="UCI123" s="1373"/>
      <c r="UCJ123" s="1373"/>
      <c r="UCK123" s="1373"/>
      <c r="UCL123" s="1373"/>
      <c r="UCM123" s="1373"/>
      <c r="UCN123" s="1373"/>
      <c r="UCO123" s="1373"/>
      <c r="UCP123" s="1373"/>
      <c r="UCQ123" s="1373"/>
      <c r="UCR123" s="1373"/>
      <c r="UCS123" s="1373"/>
      <c r="UCT123" s="1373"/>
      <c r="UCU123" s="1373"/>
      <c r="UCV123" s="1373"/>
      <c r="UCW123" s="1373"/>
      <c r="UCX123" s="1373"/>
      <c r="UCY123" s="1373"/>
      <c r="UCZ123" s="1373"/>
      <c r="UDA123" s="1373"/>
      <c r="UDB123" s="1373"/>
      <c r="UDC123" s="1373"/>
      <c r="UDD123" s="1373"/>
      <c r="UDE123" s="1373"/>
      <c r="UDF123" s="1373"/>
      <c r="UDG123" s="1373"/>
      <c r="UDH123" s="1373"/>
      <c r="UDI123" s="1373"/>
      <c r="UDJ123" s="1373"/>
      <c r="UDK123" s="1373"/>
      <c r="UDL123" s="1373"/>
      <c r="UDM123" s="1373"/>
      <c r="UDN123" s="1373"/>
      <c r="UDO123" s="1373"/>
      <c r="UDP123" s="1373"/>
      <c r="UDQ123" s="1373"/>
      <c r="UDR123" s="1373"/>
      <c r="UDS123" s="1373"/>
      <c r="UDT123" s="1373"/>
      <c r="UDU123" s="1373"/>
      <c r="UDV123" s="1373"/>
      <c r="UDW123" s="1373"/>
      <c r="UDX123" s="1373"/>
      <c r="UDY123" s="1373"/>
      <c r="UDZ123" s="1373"/>
      <c r="UEA123" s="1373"/>
      <c r="UEB123" s="1373"/>
      <c r="UEC123" s="1373"/>
      <c r="UED123" s="1373"/>
      <c r="UEE123" s="1373"/>
      <c r="UEF123" s="1373"/>
      <c r="UEG123" s="1373"/>
      <c r="UEH123" s="1373"/>
      <c r="UEI123" s="1373"/>
      <c r="UEJ123" s="1373"/>
      <c r="UEK123" s="1373"/>
      <c r="UEL123" s="1373"/>
      <c r="UEM123" s="1373"/>
      <c r="UEN123" s="1373"/>
      <c r="UEO123" s="1373"/>
      <c r="UEP123" s="1373"/>
      <c r="UEQ123" s="1373"/>
      <c r="UER123" s="1373"/>
      <c r="UES123" s="1373"/>
      <c r="UET123" s="1373"/>
      <c r="UEU123" s="1373"/>
      <c r="UEV123" s="1373"/>
      <c r="UEW123" s="1373"/>
      <c r="UEX123" s="1373"/>
      <c r="UEY123" s="1373"/>
      <c r="UEZ123" s="1373"/>
      <c r="UFA123" s="1373"/>
      <c r="UFB123" s="1373"/>
      <c r="UFC123" s="1373"/>
      <c r="UFD123" s="1373"/>
      <c r="UFE123" s="1373"/>
      <c r="UFF123" s="1373"/>
      <c r="UFG123" s="1373"/>
      <c r="UFH123" s="1373"/>
      <c r="UFI123" s="1373"/>
      <c r="UFJ123" s="1373"/>
      <c r="UFK123" s="1373"/>
      <c r="UFL123" s="1373"/>
      <c r="UFM123" s="1373"/>
      <c r="UFN123" s="1373"/>
      <c r="UFO123" s="1373"/>
      <c r="UFP123" s="1373"/>
      <c r="UFQ123" s="1373"/>
      <c r="UFR123" s="1373"/>
      <c r="UFS123" s="1373"/>
      <c r="UFT123" s="1373"/>
      <c r="UFU123" s="1373"/>
      <c r="UFV123" s="1373"/>
      <c r="UFW123" s="1373"/>
      <c r="UFX123" s="1373"/>
      <c r="UFY123" s="1373"/>
      <c r="UFZ123" s="1373"/>
      <c r="UGA123" s="1373"/>
      <c r="UGB123" s="1373"/>
      <c r="UGC123" s="1373"/>
      <c r="UGD123" s="1373"/>
      <c r="UGE123" s="1373"/>
      <c r="UGF123" s="1373"/>
      <c r="UGG123" s="1373"/>
      <c r="UGH123" s="1373"/>
      <c r="UGI123" s="1373"/>
      <c r="UGJ123" s="1373"/>
      <c r="UGK123" s="1373"/>
      <c r="UGL123" s="1373"/>
      <c r="UGM123" s="1373"/>
      <c r="UGN123" s="1373"/>
      <c r="UGO123" s="1373"/>
      <c r="UGP123" s="1373"/>
      <c r="UGQ123" s="1373"/>
      <c r="UGR123" s="1373"/>
      <c r="UGS123" s="1373"/>
      <c r="UGT123" s="1373"/>
      <c r="UGU123" s="1373"/>
      <c r="UGV123" s="1373"/>
      <c r="UGW123" s="1373"/>
      <c r="UGX123" s="1373"/>
      <c r="UGY123" s="1373"/>
      <c r="UGZ123" s="1373"/>
      <c r="UHA123" s="1373"/>
      <c r="UHB123" s="1373"/>
      <c r="UHC123" s="1373"/>
      <c r="UHD123" s="1373"/>
      <c r="UHE123" s="1373"/>
      <c r="UHF123" s="1373"/>
      <c r="UHG123" s="1373"/>
      <c r="UHH123" s="1373"/>
      <c r="UHI123" s="1373"/>
      <c r="UHJ123" s="1373"/>
      <c r="UHK123" s="1373"/>
      <c r="UHL123" s="1373"/>
      <c r="UHM123" s="1373"/>
      <c r="UHN123" s="1373"/>
      <c r="UHO123" s="1373"/>
      <c r="UHP123" s="1373"/>
      <c r="UHQ123" s="1373"/>
      <c r="UHR123" s="1373"/>
      <c r="UHS123" s="1373"/>
      <c r="UHT123" s="1373"/>
      <c r="UHU123" s="1373"/>
      <c r="UHV123" s="1373"/>
      <c r="UHW123" s="1373"/>
      <c r="UHX123" s="1373"/>
      <c r="UHY123" s="1373"/>
      <c r="UHZ123" s="1373"/>
      <c r="UIA123" s="1373"/>
      <c r="UIB123" s="1373"/>
      <c r="UIC123" s="1373"/>
      <c r="UID123" s="1373"/>
      <c r="UIE123" s="1373"/>
      <c r="UIF123" s="1373"/>
      <c r="UIG123" s="1373"/>
      <c r="UIH123" s="1373"/>
      <c r="UII123" s="1373"/>
      <c r="UIJ123" s="1373"/>
      <c r="UIK123" s="1373"/>
      <c r="UIL123" s="1373"/>
      <c r="UIM123" s="1373"/>
      <c r="UIN123" s="1373"/>
      <c r="UIO123" s="1373"/>
      <c r="UIP123" s="1373"/>
      <c r="UIQ123" s="1373"/>
      <c r="UIR123" s="1373"/>
      <c r="UIS123" s="1373"/>
      <c r="UIT123" s="1373"/>
      <c r="UIU123" s="1373"/>
      <c r="UIV123" s="1373"/>
      <c r="UIW123" s="1373"/>
      <c r="UIX123" s="1373"/>
      <c r="UIY123" s="1373"/>
      <c r="UIZ123" s="1373"/>
      <c r="UJA123" s="1373"/>
      <c r="UJB123" s="1373"/>
      <c r="UJC123" s="1373"/>
      <c r="UJD123" s="1373"/>
      <c r="UJE123" s="1373"/>
      <c r="UJF123" s="1373"/>
      <c r="UJG123" s="1373"/>
      <c r="UJH123" s="1373"/>
      <c r="UJI123" s="1373"/>
      <c r="UJJ123" s="1373"/>
      <c r="UJK123" s="1373"/>
      <c r="UJL123" s="1373"/>
      <c r="UJM123" s="1373"/>
      <c r="UJN123" s="1373"/>
      <c r="UJO123" s="1373"/>
      <c r="UJP123" s="1373"/>
      <c r="UJQ123" s="1373"/>
      <c r="UJR123" s="1373"/>
      <c r="UJS123" s="1373"/>
      <c r="UJT123" s="1373"/>
      <c r="UJU123" s="1373"/>
      <c r="UJV123" s="1373"/>
      <c r="UJW123" s="1373"/>
      <c r="UJX123" s="1373"/>
      <c r="UJY123" s="1373"/>
      <c r="UJZ123" s="1373"/>
      <c r="UKA123" s="1373"/>
      <c r="UKB123" s="1373"/>
      <c r="UKC123" s="1373"/>
      <c r="UKD123" s="1373"/>
      <c r="UKE123" s="1373"/>
      <c r="UKF123" s="1373"/>
      <c r="UKG123" s="1373"/>
      <c r="UKH123" s="1373"/>
      <c r="UKI123" s="1373"/>
      <c r="UKJ123" s="1373"/>
      <c r="UKK123" s="1373"/>
      <c r="UKL123" s="1373"/>
      <c r="UKM123" s="1373"/>
      <c r="UKN123" s="1373"/>
      <c r="UKO123" s="1373"/>
      <c r="UKP123" s="1373"/>
      <c r="UKQ123" s="1373"/>
      <c r="UKR123" s="1373"/>
      <c r="UKS123" s="1373"/>
      <c r="UKT123" s="1373"/>
      <c r="UKU123" s="1373"/>
      <c r="UKV123" s="1373"/>
      <c r="UKW123" s="1373"/>
      <c r="UKX123" s="1373"/>
      <c r="UKY123" s="1373"/>
      <c r="UKZ123" s="1373"/>
      <c r="ULA123" s="1373"/>
      <c r="ULB123" s="1373"/>
      <c r="ULC123" s="1373"/>
      <c r="ULD123" s="1373"/>
      <c r="ULE123" s="1373"/>
      <c r="ULF123" s="1373"/>
      <c r="ULG123" s="1373"/>
      <c r="ULH123" s="1373"/>
      <c r="ULI123" s="1373"/>
      <c r="ULJ123" s="1373"/>
      <c r="ULK123" s="1373"/>
      <c r="ULL123" s="1373"/>
      <c r="ULM123" s="1373"/>
      <c r="ULN123" s="1373"/>
      <c r="ULO123" s="1373"/>
      <c r="ULP123" s="1373"/>
      <c r="ULQ123" s="1373"/>
      <c r="ULR123" s="1373"/>
      <c r="ULS123" s="1373"/>
      <c r="ULT123" s="1373"/>
      <c r="ULU123" s="1373"/>
      <c r="ULV123" s="1373"/>
      <c r="ULW123" s="1373"/>
      <c r="ULX123" s="1373"/>
      <c r="ULY123" s="1373"/>
      <c r="ULZ123" s="1373"/>
      <c r="UMA123" s="1373"/>
      <c r="UMB123" s="1373"/>
      <c r="UMC123" s="1373"/>
      <c r="UMD123" s="1373"/>
      <c r="UME123" s="1373"/>
      <c r="UMF123" s="1373"/>
      <c r="UMG123" s="1373"/>
      <c r="UMH123" s="1373"/>
      <c r="UMI123" s="1373"/>
      <c r="UMJ123" s="1373"/>
      <c r="UMK123" s="1373"/>
      <c r="UML123" s="1373"/>
      <c r="UMM123" s="1373"/>
      <c r="UMN123" s="1373"/>
      <c r="UMO123" s="1373"/>
      <c r="UMP123" s="1373"/>
      <c r="UMQ123" s="1373"/>
      <c r="UMR123" s="1373"/>
      <c r="UMS123" s="1373"/>
      <c r="UMT123" s="1373"/>
      <c r="UMU123" s="1373"/>
      <c r="UMV123" s="1373"/>
      <c r="UMW123" s="1373"/>
      <c r="UMX123" s="1373"/>
      <c r="UMY123" s="1373"/>
      <c r="UMZ123" s="1373"/>
      <c r="UNA123" s="1373"/>
      <c r="UNB123" s="1373"/>
      <c r="UNC123" s="1373"/>
      <c r="UND123" s="1373"/>
      <c r="UNE123" s="1373"/>
      <c r="UNF123" s="1373"/>
      <c r="UNG123" s="1373"/>
      <c r="UNH123" s="1373"/>
      <c r="UNI123" s="1373"/>
      <c r="UNJ123" s="1373"/>
      <c r="UNK123" s="1373"/>
      <c r="UNL123" s="1373"/>
      <c r="UNM123" s="1373"/>
      <c r="UNN123" s="1373"/>
      <c r="UNO123" s="1373"/>
      <c r="UNP123" s="1373"/>
      <c r="UNQ123" s="1373"/>
      <c r="UNR123" s="1373"/>
      <c r="UNS123" s="1373"/>
      <c r="UNT123" s="1373"/>
      <c r="UNU123" s="1373"/>
      <c r="UNV123" s="1373"/>
      <c r="UNW123" s="1373"/>
      <c r="UNX123" s="1373"/>
      <c r="UNY123" s="1373"/>
      <c r="UNZ123" s="1373"/>
      <c r="UOA123" s="1373"/>
      <c r="UOB123" s="1373"/>
      <c r="UOC123" s="1373"/>
      <c r="UOD123" s="1373"/>
      <c r="UOE123" s="1373"/>
      <c r="UOF123" s="1373"/>
      <c r="UOG123" s="1373"/>
      <c r="UOH123" s="1373"/>
      <c r="UOI123" s="1373"/>
      <c r="UOJ123" s="1373"/>
      <c r="UOK123" s="1373"/>
      <c r="UOL123" s="1373"/>
      <c r="UOM123" s="1373"/>
      <c r="UON123" s="1373"/>
      <c r="UOO123" s="1373"/>
      <c r="UOP123" s="1373"/>
      <c r="UOQ123" s="1373"/>
      <c r="UOR123" s="1373"/>
      <c r="UOS123" s="1373"/>
      <c r="UOT123" s="1373"/>
      <c r="UOU123" s="1373"/>
      <c r="UOV123" s="1373"/>
      <c r="UOW123" s="1373"/>
      <c r="UOX123" s="1373"/>
      <c r="UOY123" s="1373"/>
      <c r="UOZ123" s="1373"/>
      <c r="UPA123" s="1373"/>
      <c r="UPB123" s="1373"/>
      <c r="UPC123" s="1373"/>
      <c r="UPD123" s="1373"/>
      <c r="UPE123" s="1373"/>
      <c r="UPF123" s="1373"/>
      <c r="UPG123" s="1373"/>
      <c r="UPH123" s="1373"/>
      <c r="UPI123" s="1373"/>
      <c r="UPJ123" s="1373"/>
      <c r="UPK123" s="1373"/>
      <c r="UPL123" s="1373"/>
      <c r="UPM123" s="1373"/>
      <c r="UPN123" s="1373"/>
      <c r="UPO123" s="1373"/>
      <c r="UPP123" s="1373"/>
      <c r="UPQ123" s="1373"/>
      <c r="UPR123" s="1373"/>
      <c r="UPS123" s="1373"/>
      <c r="UPT123" s="1373"/>
      <c r="UPU123" s="1373"/>
      <c r="UPV123" s="1373"/>
      <c r="UPW123" s="1373"/>
      <c r="UPX123" s="1373"/>
      <c r="UPY123" s="1373"/>
      <c r="UPZ123" s="1373"/>
      <c r="UQA123" s="1373"/>
      <c r="UQB123" s="1373"/>
      <c r="UQC123" s="1373"/>
      <c r="UQD123" s="1373"/>
      <c r="UQE123" s="1373"/>
      <c r="UQF123" s="1373"/>
      <c r="UQG123" s="1373"/>
      <c r="UQH123" s="1373"/>
      <c r="UQI123" s="1373"/>
      <c r="UQJ123" s="1373"/>
      <c r="UQK123" s="1373"/>
      <c r="UQL123" s="1373"/>
      <c r="UQM123" s="1373"/>
      <c r="UQN123" s="1373"/>
      <c r="UQO123" s="1373"/>
      <c r="UQP123" s="1373"/>
      <c r="UQQ123" s="1373"/>
      <c r="UQR123" s="1373"/>
      <c r="UQS123" s="1373"/>
      <c r="UQT123" s="1373"/>
      <c r="UQU123" s="1373"/>
      <c r="UQV123" s="1373"/>
      <c r="UQW123" s="1373"/>
      <c r="UQX123" s="1373"/>
      <c r="UQY123" s="1373"/>
      <c r="UQZ123" s="1373"/>
      <c r="URA123" s="1373"/>
      <c r="URB123" s="1373"/>
      <c r="URC123" s="1373"/>
      <c r="URD123" s="1373"/>
      <c r="URE123" s="1373"/>
      <c r="URF123" s="1373"/>
      <c r="URG123" s="1373"/>
      <c r="URH123" s="1373"/>
      <c r="URI123" s="1373"/>
      <c r="URJ123" s="1373"/>
      <c r="URK123" s="1373"/>
      <c r="URL123" s="1373"/>
      <c r="URM123" s="1373"/>
      <c r="URN123" s="1373"/>
      <c r="URO123" s="1373"/>
      <c r="URP123" s="1373"/>
      <c r="URQ123" s="1373"/>
      <c r="URR123" s="1373"/>
      <c r="URS123" s="1373"/>
      <c r="URT123" s="1373"/>
      <c r="URU123" s="1373"/>
      <c r="URV123" s="1373"/>
      <c r="URW123" s="1373"/>
      <c r="URX123" s="1373"/>
      <c r="URY123" s="1373"/>
      <c r="URZ123" s="1373"/>
      <c r="USA123" s="1373"/>
      <c r="USB123" s="1373"/>
      <c r="USC123" s="1373"/>
      <c r="USD123" s="1373"/>
      <c r="USE123" s="1373"/>
      <c r="USF123" s="1373"/>
      <c r="USG123" s="1373"/>
      <c r="USH123" s="1373"/>
      <c r="USI123" s="1373"/>
      <c r="USJ123" s="1373"/>
      <c r="USK123" s="1373"/>
      <c r="USL123" s="1373"/>
      <c r="USM123" s="1373"/>
      <c r="USN123" s="1373"/>
      <c r="USO123" s="1373"/>
      <c r="USP123" s="1373"/>
      <c r="USQ123" s="1373"/>
      <c r="USR123" s="1373"/>
      <c r="USS123" s="1373"/>
      <c r="UST123" s="1373"/>
      <c r="USU123" s="1373"/>
      <c r="USV123" s="1373"/>
      <c r="USW123" s="1373"/>
      <c r="USX123" s="1373"/>
      <c r="USY123" s="1373"/>
      <c r="USZ123" s="1373"/>
      <c r="UTA123" s="1373"/>
      <c r="UTB123" s="1373"/>
      <c r="UTC123" s="1373"/>
      <c r="UTD123" s="1373"/>
      <c r="UTE123" s="1373"/>
      <c r="UTF123" s="1373"/>
      <c r="UTG123" s="1373"/>
      <c r="UTH123" s="1373"/>
      <c r="UTI123" s="1373"/>
      <c r="UTJ123" s="1373"/>
      <c r="UTK123" s="1373"/>
      <c r="UTL123" s="1373"/>
      <c r="UTM123" s="1373"/>
      <c r="UTN123" s="1373"/>
      <c r="UTO123" s="1373"/>
      <c r="UTP123" s="1373"/>
      <c r="UTQ123" s="1373"/>
      <c r="UTR123" s="1373"/>
      <c r="UTS123" s="1373"/>
      <c r="UTT123" s="1373"/>
      <c r="UTU123" s="1373"/>
      <c r="UTV123" s="1373"/>
      <c r="UTW123" s="1373"/>
      <c r="UTX123" s="1373"/>
      <c r="UTY123" s="1373"/>
      <c r="UTZ123" s="1373"/>
      <c r="UUA123" s="1373"/>
      <c r="UUB123" s="1373"/>
      <c r="UUC123" s="1373"/>
      <c r="UUD123" s="1373"/>
      <c r="UUE123" s="1373"/>
      <c r="UUF123" s="1373"/>
      <c r="UUG123" s="1373"/>
      <c r="UUH123" s="1373"/>
      <c r="UUI123" s="1373"/>
      <c r="UUJ123" s="1373"/>
      <c r="UUK123" s="1373"/>
      <c r="UUL123" s="1373"/>
      <c r="UUM123" s="1373"/>
      <c r="UUN123" s="1373"/>
      <c r="UUO123" s="1373"/>
      <c r="UUP123" s="1373"/>
      <c r="UUQ123" s="1373"/>
      <c r="UUR123" s="1373"/>
      <c r="UUS123" s="1373"/>
      <c r="UUT123" s="1373"/>
      <c r="UUU123" s="1373"/>
      <c r="UUV123" s="1373"/>
      <c r="UUW123" s="1373"/>
      <c r="UUX123" s="1373"/>
      <c r="UUY123" s="1373"/>
      <c r="UUZ123" s="1373"/>
      <c r="UVA123" s="1373"/>
      <c r="UVB123" s="1373"/>
      <c r="UVC123" s="1373"/>
      <c r="UVD123" s="1373"/>
      <c r="UVE123" s="1373"/>
      <c r="UVF123" s="1373"/>
      <c r="UVG123" s="1373"/>
      <c r="UVH123" s="1373"/>
      <c r="UVI123" s="1373"/>
      <c r="UVJ123" s="1373"/>
      <c r="UVK123" s="1373"/>
      <c r="UVL123" s="1373"/>
      <c r="UVM123" s="1373"/>
      <c r="UVN123" s="1373"/>
      <c r="UVO123" s="1373"/>
      <c r="UVP123" s="1373"/>
      <c r="UVQ123" s="1373"/>
      <c r="UVR123" s="1373"/>
      <c r="UVS123" s="1373"/>
      <c r="UVT123" s="1373"/>
      <c r="UVU123" s="1373"/>
      <c r="UVV123" s="1373"/>
      <c r="UVW123" s="1373"/>
      <c r="UVX123" s="1373"/>
      <c r="UVY123" s="1373"/>
      <c r="UVZ123" s="1373"/>
      <c r="UWA123" s="1373"/>
      <c r="UWB123" s="1373"/>
      <c r="UWC123" s="1373"/>
      <c r="UWD123" s="1373"/>
      <c r="UWE123" s="1373"/>
      <c r="UWF123" s="1373"/>
      <c r="UWG123" s="1373"/>
      <c r="UWH123" s="1373"/>
      <c r="UWI123" s="1373"/>
      <c r="UWJ123" s="1373"/>
      <c r="UWK123" s="1373"/>
      <c r="UWL123" s="1373"/>
      <c r="UWM123" s="1373"/>
      <c r="UWN123" s="1373"/>
      <c r="UWO123" s="1373"/>
      <c r="UWP123" s="1373"/>
      <c r="UWQ123" s="1373"/>
      <c r="UWR123" s="1373"/>
      <c r="UWS123" s="1373"/>
      <c r="UWT123" s="1373"/>
      <c r="UWU123" s="1373"/>
      <c r="UWV123" s="1373"/>
      <c r="UWW123" s="1373"/>
      <c r="UWX123" s="1373"/>
      <c r="UWY123" s="1373"/>
      <c r="UWZ123" s="1373"/>
      <c r="UXA123" s="1373"/>
      <c r="UXB123" s="1373"/>
      <c r="UXC123" s="1373"/>
      <c r="UXD123" s="1373"/>
      <c r="UXE123" s="1373"/>
      <c r="UXF123" s="1373"/>
      <c r="UXG123" s="1373"/>
      <c r="UXH123" s="1373"/>
      <c r="UXI123" s="1373"/>
      <c r="UXJ123" s="1373"/>
      <c r="UXK123" s="1373"/>
      <c r="UXL123" s="1373"/>
      <c r="UXM123" s="1373"/>
      <c r="UXN123" s="1373"/>
      <c r="UXO123" s="1373"/>
      <c r="UXP123" s="1373"/>
      <c r="UXQ123" s="1373"/>
      <c r="UXR123" s="1373"/>
      <c r="UXS123" s="1373"/>
      <c r="UXT123" s="1373"/>
      <c r="UXU123" s="1373"/>
      <c r="UXV123" s="1373"/>
      <c r="UXW123" s="1373"/>
      <c r="UXX123" s="1373"/>
      <c r="UXY123" s="1373"/>
      <c r="UXZ123" s="1373"/>
      <c r="UYA123" s="1373"/>
      <c r="UYB123" s="1373"/>
      <c r="UYC123" s="1373"/>
      <c r="UYD123" s="1373"/>
      <c r="UYE123" s="1373"/>
      <c r="UYF123" s="1373"/>
      <c r="UYG123" s="1373"/>
      <c r="UYH123" s="1373"/>
      <c r="UYI123" s="1373"/>
      <c r="UYJ123" s="1373"/>
      <c r="UYK123" s="1373"/>
      <c r="UYL123" s="1373"/>
      <c r="UYM123" s="1373"/>
      <c r="UYN123" s="1373"/>
      <c r="UYO123" s="1373"/>
      <c r="UYP123" s="1373"/>
      <c r="UYQ123" s="1373"/>
      <c r="UYR123" s="1373"/>
      <c r="UYS123" s="1373"/>
      <c r="UYT123" s="1373"/>
      <c r="UYU123" s="1373"/>
      <c r="UYV123" s="1373"/>
      <c r="UYW123" s="1373"/>
      <c r="UYX123" s="1373"/>
      <c r="UYY123" s="1373"/>
      <c r="UYZ123" s="1373"/>
      <c r="UZA123" s="1373"/>
      <c r="UZB123" s="1373"/>
      <c r="UZC123" s="1373"/>
      <c r="UZD123" s="1373"/>
      <c r="UZE123" s="1373"/>
      <c r="UZF123" s="1373"/>
      <c r="UZG123" s="1373"/>
      <c r="UZH123" s="1373"/>
      <c r="UZI123" s="1373"/>
      <c r="UZJ123" s="1373"/>
      <c r="UZK123" s="1373"/>
      <c r="UZL123" s="1373"/>
      <c r="UZM123" s="1373"/>
      <c r="UZN123" s="1373"/>
      <c r="UZO123" s="1373"/>
      <c r="UZP123" s="1373"/>
      <c r="UZQ123" s="1373"/>
      <c r="UZR123" s="1373"/>
      <c r="UZS123" s="1373"/>
      <c r="UZT123" s="1373"/>
      <c r="UZU123" s="1373"/>
      <c r="UZV123" s="1373"/>
      <c r="UZW123" s="1373"/>
      <c r="UZX123" s="1373"/>
      <c r="UZY123" s="1373"/>
      <c r="UZZ123" s="1373"/>
      <c r="VAA123" s="1373"/>
      <c r="VAB123" s="1373"/>
      <c r="VAC123" s="1373"/>
      <c r="VAD123" s="1373"/>
      <c r="VAE123" s="1373"/>
      <c r="VAF123" s="1373"/>
      <c r="VAG123" s="1373"/>
      <c r="VAH123" s="1373"/>
      <c r="VAI123" s="1373"/>
      <c r="VAJ123" s="1373"/>
      <c r="VAK123" s="1373"/>
      <c r="VAL123" s="1373"/>
      <c r="VAM123" s="1373"/>
      <c r="VAN123" s="1373"/>
      <c r="VAO123" s="1373"/>
      <c r="VAP123" s="1373"/>
      <c r="VAQ123" s="1373"/>
      <c r="VAR123" s="1373"/>
      <c r="VAS123" s="1373"/>
      <c r="VAT123" s="1373"/>
      <c r="VAU123" s="1373"/>
      <c r="VAV123" s="1373"/>
      <c r="VAW123" s="1373"/>
      <c r="VAX123" s="1373"/>
      <c r="VAY123" s="1373"/>
      <c r="VAZ123" s="1373"/>
      <c r="VBA123" s="1373"/>
      <c r="VBB123" s="1373"/>
      <c r="VBC123" s="1373"/>
      <c r="VBD123" s="1373"/>
      <c r="VBE123" s="1373"/>
      <c r="VBF123" s="1373"/>
      <c r="VBG123" s="1373"/>
      <c r="VBH123" s="1373"/>
      <c r="VBI123" s="1373"/>
      <c r="VBJ123" s="1373"/>
      <c r="VBK123" s="1373"/>
      <c r="VBL123" s="1373"/>
      <c r="VBM123" s="1373"/>
      <c r="VBN123" s="1373"/>
      <c r="VBO123" s="1373"/>
      <c r="VBP123" s="1373"/>
      <c r="VBQ123" s="1373"/>
      <c r="VBR123" s="1373"/>
      <c r="VBS123" s="1373"/>
      <c r="VBT123" s="1373"/>
      <c r="VBU123" s="1373"/>
      <c r="VBV123" s="1373"/>
      <c r="VBW123" s="1373"/>
      <c r="VBX123" s="1373"/>
      <c r="VBY123" s="1373"/>
      <c r="VBZ123" s="1373"/>
      <c r="VCA123" s="1373"/>
      <c r="VCB123" s="1373"/>
      <c r="VCC123" s="1373"/>
      <c r="VCD123" s="1373"/>
      <c r="VCE123" s="1373"/>
      <c r="VCF123" s="1373"/>
      <c r="VCG123" s="1373"/>
      <c r="VCH123" s="1373"/>
      <c r="VCI123" s="1373"/>
      <c r="VCJ123" s="1373"/>
      <c r="VCK123" s="1373"/>
      <c r="VCL123" s="1373"/>
      <c r="VCM123" s="1373"/>
      <c r="VCN123" s="1373"/>
      <c r="VCO123" s="1373"/>
      <c r="VCP123" s="1373"/>
      <c r="VCQ123" s="1373"/>
      <c r="VCR123" s="1373"/>
      <c r="VCS123" s="1373"/>
      <c r="VCT123" s="1373"/>
      <c r="VCU123" s="1373"/>
      <c r="VCV123" s="1373"/>
      <c r="VCW123" s="1373"/>
      <c r="VCX123" s="1373"/>
      <c r="VCY123" s="1373"/>
      <c r="VCZ123" s="1373"/>
      <c r="VDA123" s="1373"/>
      <c r="VDB123" s="1373"/>
      <c r="VDC123" s="1373"/>
      <c r="VDD123" s="1373"/>
      <c r="VDE123" s="1373"/>
      <c r="VDF123" s="1373"/>
      <c r="VDG123" s="1373"/>
      <c r="VDH123" s="1373"/>
      <c r="VDI123" s="1373"/>
      <c r="VDJ123" s="1373"/>
      <c r="VDK123" s="1373"/>
      <c r="VDL123" s="1373"/>
      <c r="VDM123" s="1373"/>
      <c r="VDN123" s="1373"/>
      <c r="VDO123" s="1373"/>
      <c r="VDP123" s="1373"/>
      <c r="VDQ123" s="1373"/>
      <c r="VDR123" s="1373"/>
      <c r="VDS123" s="1373"/>
      <c r="VDT123" s="1373"/>
      <c r="VDU123" s="1373"/>
      <c r="VDV123" s="1373"/>
      <c r="VDW123" s="1373"/>
      <c r="VDX123" s="1373"/>
      <c r="VDY123" s="1373"/>
      <c r="VDZ123" s="1373"/>
      <c r="VEA123" s="1373"/>
      <c r="VEB123" s="1373"/>
      <c r="VEC123" s="1373"/>
      <c r="VED123" s="1373"/>
      <c r="VEE123" s="1373"/>
      <c r="VEF123" s="1373"/>
      <c r="VEG123" s="1373"/>
      <c r="VEH123" s="1373"/>
      <c r="VEI123" s="1373"/>
      <c r="VEJ123" s="1373"/>
      <c r="VEK123" s="1373"/>
      <c r="VEL123" s="1373"/>
      <c r="VEM123" s="1373"/>
      <c r="VEN123" s="1373"/>
      <c r="VEO123" s="1373"/>
      <c r="VEP123" s="1373"/>
      <c r="VEQ123" s="1373"/>
      <c r="VER123" s="1373"/>
      <c r="VES123" s="1373"/>
      <c r="VET123" s="1373"/>
      <c r="VEU123" s="1373"/>
      <c r="VEV123" s="1373"/>
      <c r="VEW123" s="1373"/>
      <c r="VEX123" s="1373"/>
      <c r="VEY123" s="1373"/>
      <c r="VEZ123" s="1373"/>
      <c r="VFA123" s="1373"/>
      <c r="VFB123" s="1373"/>
      <c r="VFC123" s="1373"/>
      <c r="VFD123" s="1373"/>
      <c r="VFE123" s="1373"/>
      <c r="VFF123" s="1373"/>
      <c r="VFG123" s="1373"/>
      <c r="VFH123" s="1373"/>
      <c r="VFI123" s="1373"/>
      <c r="VFJ123" s="1373"/>
      <c r="VFK123" s="1373"/>
      <c r="VFL123" s="1373"/>
      <c r="VFM123" s="1373"/>
      <c r="VFN123" s="1373"/>
      <c r="VFO123" s="1373"/>
      <c r="VFP123" s="1373"/>
      <c r="VFQ123" s="1373"/>
      <c r="VFR123" s="1373"/>
      <c r="VFS123" s="1373"/>
      <c r="VFT123" s="1373"/>
      <c r="VFU123" s="1373"/>
      <c r="VFV123" s="1373"/>
      <c r="VFW123" s="1373"/>
      <c r="VFX123" s="1373"/>
      <c r="VFY123" s="1373"/>
      <c r="VFZ123" s="1373"/>
      <c r="VGA123" s="1373"/>
      <c r="VGB123" s="1373"/>
      <c r="VGC123" s="1373"/>
      <c r="VGD123" s="1373"/>
      <c r="VGE123" s="1373"/>
      <c r="VGF123" s="1373"/>
      <c r="VGG123" s="1373"/>
      <c r="VGH123" s="1373"/>
      <c r="VGI123" s="1373"/>
      <c r="VGJ123" s="1373"/>
      <c r="VGK123" s="1373"/>
      <c r="VGL123" s="1373"/>
      <c r="VGM123" s="1373"/>
      <c r="VGN123" s="1373"/>
      <c r="VGO123" s="1373"/>
      <c r="VGP123" s="1373"/>
      <c r="VGQ123" s="1373"/>
      <c r="VGR123" s="1373"/>
      <c r="VGS123" s="1373"/>
      <c r="VGT123" s="1373"/>
      <c r="VGU123" s="1373"/>
      <c r="VGV123" s="1373"/>
      <c r="VGW123" s="1373"/>
      <c r="VGX123" s="1373"/>
      <c r="VGY123" s="1373"/>
      <c r="VGZ123" s="1373"/>
      <c r="VHA123" s="1373"/>
      <c r="VHB123" s="1373"/>
      <c r="VHC123" s="1373"/>
      <c r="VHD123" s="1373"/>
      <c r="VHE123" s="1373"/>
      <c r="VHF123" s="1373"/>
      <c r="VHG123" s="1373"/>
      <c r="VHH123" s="1373"/>
      <c r="VHI123" s="1373"/>
      <c r="VHJ123" s="1373"/>
      <c r="VHK123" s="1373"/>
      <c r="VHL123" s="1373"/>
      <c r="VHM123" s="1373"/>
      <c r="VHN123" s="1373"/>
      <c r="VHO123" s="1373"/>
      <c r="VHP123" s="1373"/>
      <c r="VHQ123" s="1373"/>
      <c r="VHR123" s="1373"/>
      <c r="VHS123" s="1373"/>
      <c r="VHT123" s="1373"/>
      <c r="VHU123" s="1373"/>
      <c r="VHV123" s="1373"/>
      <c r="VHW123" s="1373"/>
      <c r="VHX123" s="1373"/>
      <c r="VHY123" s="1373"/>
      <c r="VHZ123" s="1373"/>
      <c r="VIA123" s="1373"/>
      <c r="VIB123" s="1373"/>
      <c r="VIC123" s="1373"/>
      <c r="VID123" s="1373"/>
      <c r="VIE123" s="1373"/>
      <c r="VIF123" s="1373"/>
      <c r="VIG123" s="1373"/>
      <c r="VIH123" s="1373"/>
      <c r="VII123" s="1373"/>
      <c r="VIJ123" s="1373"/>
      <c r="VIK123" s="1373"/>
      <c r="VIL123" s="1373"/>
      <c r="VIM123" s="1373"/>
      <c r="VIN123" s="1373"/>
      <c r="VIO123" s="1373"/>
      <c r="VIP123" s="1373"/>
      <c r="VIQ123" s="1373"/>
      <c r="VIR123" s="1373"/>
      <c r="VIS123" s="1373"/>
      <c r="VIT123" s="1373"/>
      <c r="VIU123" s="1373"/>
      <c r="VIV123" s="1373"/>
      <c r="VIW123" s="1373"/>
      <c r="VIX123" s="1373"/>
      <c r="VIY123" s="1373"/>
      <c r="VIZ123" s="1373"/>
      <c r="VJA123" s="1373"/>
      <c r="VJB123" s="1373"/>
      <c r="VJC123" s="1373"/>
      <c r="VJD123" s="1373"/>
      <c r="VJE123" s="1373"/>
      <c r="VJF123" s="1373"/>
      <c r="VJG123" s="1373"/>
      <c r="VJH123" s="1373"/>
      <c r="VJI123" s="1373"/>
      <c r="VJJ123" s="1373"/>
      <c r="VJK123" s="1373"/>
      <c r="VJL123" s="1373"/>
      <c r="VJM123" s="1373"/>
      <c r="VJN123" s="1373"/>
      <c r="VJO123" s="1373"/>
      <c r="VJP123" s="1373"/>
      <c r="VJQ123" s="1373"/>
      <c r="VJR123" s="1373"/>
      <c r="VJS123" s="1373"/>
      <c r="VJT123" s="1373"/>
      <c r="VJU123" s="1373"/>
      <c r="VJV123" s="1373"/>
      <c r="VJW123" s="1373"/>
      <c r="VJX123" s="1373"/>
      <c r="VJY123" s="1373"/>
      <c r="VJZ123" s="1373"/>
      <c r="VKA123" s="1373"/>
      <c r="VKB123" s="1373"/>
      <c r="VKC123" s="1373"/>
      <c r="VKD123" s="1373"/>
      <c r="VKE123" s="1373"/>
      <c r="VKF123" s="1373"/>
      <c r="VKG123" s="1373"/>
      <c r="VKH123" s="1373"/>
      <c r="VKI123" s="1373"/>
      <c r="VKJ123" s="1373"/>
      <c r="VKK123" s="1373"/>
      <c r="VKL123" s="1373"/>
      <c r="VKM123" s="1373"/>
      <c r="VKN123" s="1373"/>
      <c r="VKO123" s="1373"/>
      <c r="VKP123" s="1373"/>
      <c r="VKQ123" s="1373"/>
      <c r="VKR123" s="1373"/>
      <c r="VKS123" s="1373"/>
      <c r="VKT123" s="1373"/>
      <c r="VKU123" s="1373"/>
      <c r="VKV123" s="1373"/>
      <c r="VKW123" s="1373"/>
      <c r="VKX123" s="1373"/>
      <c r="VKY123" s="1373"/>
      <c r="VKZ123" s="1373"/>
      <c r="VLA123" s="1373"/>
      <c r="VLB123" s="1373"/>
      <c r="VLC123" s="1373"/>
      <c r="VLD123" s="1373"/>
      <c r="VLE123" s="1373"/>
      <c r="VLF123" s="1373"/>
      <c r="VLG123" s="1373"/>
      <c r="VLH123" s="1373"/>
      <c r="VLI123" s="1373"/>
      <c r="VLJ123" s="1373"/>
      <c r="VLK123" s="1373"/>
      <c r="VLL123" s="1373"/>
      <c r="VLM123" s="1373"/>
      <c r="VLN123" s="1373"/>
      <c r="VLO123" s="1373"/>
      <c r="VLP123" s="1373"/>
      <c r="VLQ123" s="1373"/>
      <c r="VLR123" s="1373"/>
      <c r="VLS123" s="1373"/>
      <c r="VLT123" s="1373"/>
      <c r="VLU123" s="1373"/>
      <c r="VLV123" s="1373"/>
      <c r="VLW123" s="1373"/>
      <c r="VLX123" s="1373"/>
      <c r="VLY123" s="1373"/>
      <c r="VLZ123" s="1373"/>
      <c r="VMA123" s="1373"/>
      <c r="VMB123" s="1373"/>
      <c r="VMC123" s="1373"/>
      <c r="VMD123" s="1373"/>
      <c r="VME123" s="1373"/>
      <c r="VMF123" s="1373"/>
      <c r="VMG123" s="1373"/>
      <c r="VMH123" s="1373"/>
      <c r="VMI123" s="1373"/>
      <c r="VMJ123" s="1373"/>
      <c r="VMK123" s="1373"/>
      <c r="VML123" s="1373"/>
      <c r="VMM123" s="1373"/>
      <c r="VMN123" s="1373"/>
      <c r="VMO123" s="1373"/>
      <c r="VMP123" s="1373"/>
      <c r="VMQ123" s="1373"/>
      <c r="VMR123" s="1373"/>
      <c r="VMS123" s="1373"/>
      <c r="VMT123" s="1373"/>
      <c r="VMU123" s="1373"/>
      <c r="VMV123" s="1373"/>
      <c r="VMW123" s="1373"/>
      <c r="VMX123" s="1373"/>
      <c r="VMY123" s="1373"/>
      <c r="VMZ123" s="1373"/>
      <c r="VNA123" s="1373"/>
      <c r="VNB123" s="1373"/>
      <c r="VNC123" s="1373"/>
      <c r="VND123" s="1373"/>
      <c r="VNE123" s="1373"/>
      <c r="VNF123" s="1373"/>
      <c r="VNG123" s="1373"/>
      <c r="VNH123" s="1373"/>
      <c r="VNI123" s="1373"/>
      <c r="VNJ123" s="1373"/>
      <c r="VNK123" s="1373"/>
      <c r="VNL123" s="1373"/>
      <c r="VNM123" s="1373"/>
      <c r="VNN123" s="1373"/>
      <c r="VNO123" s="1373"/>
      <c r="VNP123" s="1373"/>
      <c r="VNQ123" s="1373"/>
      <c r="VNR123" s="1373"/>
      <c r="VNS123" s="1373"/>
      <c r="VNT123" s="1373"/>
      <c r="VNU123" s="1373"/>
      <c r="VNV123" s="1373"/>
      <c r="VNW123" s="1373"/>
      <c r="VNX123" s="1373"/>
      <c r="VNY123" s="1373"/>
      <c r="VNZ123" s="1373"/>
      <c r="VOA123" s="1373"/>
      <c r="VOB123" s="1373"/>
      <c r="VOC123" s="1373"/>
      <c r="VOD123" s="1373"/>
      <c r="VOE123" s="1373"/>
      <c r="VOF123" s="1373"/>
      <c r="VOG123" s="1373"/>
      <c r="VOH123" s="1373"/>
      <c r="VOI123" s="1373"/>
      <c r="VOJ123" s="1373"/>
      <c r="VOK123" s="1373"/>
      <c r="VOL123" s="1373"/>
      <c r="VOM123" s="1373"/>
      <c r="VON123" s="1373"/>
      <c r="VOO123" s="1373"/>
      <c r="VOP123" s="1373"/>
      <c r="VOQ123" s="1373"/>
      <c r="VOR123" s="1373"/>
      <c r="VOS123" s="1373"/>
      <c r="VOT123" s="1373"/>
      <c r="VOU123" s="1373"/>
      <c r="VOV123" s="1373"/>
      <c r="VOW123" s="1373"/>
      <c r="VOX123" s="1373"/>
      <c r="VOY123" s="1373"/>
      <c r="VOZ123" s="1373"/>
      <c r="VPA123" s="1373"/>
      <c r="VPB123" s="1373"/>
      <c r="VPC123" s="1373"/>
      <c r="VPD123" s="1373"/>
      <c r="VPE123" s="1373"/>
      <c r="VPF123" s="1373"/>
      <c r="VPG123" s="1373"/>
      <c r="VPH123" s="1373"/>
      <c r="VPI123" s="1373"/>
      <c r="VPJ123" s="1373"/>
      <c r="VPK123" s="1373"/>
      <c r="VPL123" s="1373"/>
      <c r="VPM123" s="1373"/>
      <c r="VPN123" s="1373"/>
      <c r="VPO123" s="1373"/>
      <c r="VPP123" s="1373"/>
      <c r="VPQ123" s="1373"/>
      <c r="VPR123" s="1373"/>
      <c r="VPS123" s="1373"/>
      <c r="VPT123" s="1373"/>
      <c r="VPU123" s="1373"/>
      <c r="VPV123" s="1373"/>
      <c r="VPW123" s="1373"/>
      <c r="VPX123" s="1373"/>
      <c r="VPY123" s="1373"/>
      <c r="VPZ123" s="1373"/>
      <c r="VQA123" s="1373"/>
      <c r="VQB123" s="1373"/>
      <c r="VQC123" s="1373"/>
      <c r="VQD123" s="1373"/>
      <c r="VQE123" s="1373"/>
      <c r="VQF123" s="1373"/>
      <c r="VQG123" s="1373"/>
      <c r="VQH123" s="1373"/>
      <c r="VQI123" s="1373"/>
      <c r="VQJ123" s="1373"/>
      <c r="VQK123" s="1373"/>
      <c r="VQL123" s="1373"/>
      <c r="VQM123" s="1373"/>
      <c r="VQN123" s="1373"/>
      <c r="VQO123" s="1373"/>
      <c r="VQP123" s="1373"/>
      <c r="VQQ123" s="1373"/>
      <c r="VQR123" s="1373"/>
      <c r="VQS123" s="1373"/>
      <c r="VQT123" s="1373"/>
      <c r="VQU123" s="1373"/>
      <c r="VQV123" s="1373"/>
      <c r="VQW123" s="1373"/>
      <c r="VQX123" s="1373"/>
      <c r="VQY123" s="1373"/>
      <c r="VQZ123" s="1373"/>
      <c r="VRA123" s="1373"/>
      <c r="VRB123" s="1373"/>
      <c r="VRC123" s="1373"/>
      <c r="VRD123" s="1373"/>
      <c r="VRE123" s="1373"/>
      <c r="VRF123" s="1373"/>
      <c r="VRG123" s="1373"/>
      <c r="VRH123" s="1373"/>
      <c r="VRI123" s="1373"/>
      <c r="VRJ123" s="1373"/>
      <c r="VRK123" s="1373"/>
      <c r="VRL123" s="1373"/>
      <c r="VRM123" s="1373"/>
      <c r="VRN123" s="1373"/>
      <c r="VRO123" s="1373"/>
      <c r="VRP123" s="1373"/>
      <c r="VRQ123" s="1373"/>
      <c r="VRR123" s="1373"/>
      <c r="VRS123" s="1373"/>
      <c r="VRT123" s="1373"/>
      <c r="VRU123" s="1373"/>
      <c r="VRV123" s="1373"/>
      <c r="VRW123" s="1373"/>
      <c r="VRX123" s="1373"/>
      <c r="VRY123" s="1373"/>
      <c r="VRZ123" s="1373"/>
      <c r="VSA123" s="1373"/>
      <c r="VSB123" s="1373"/>
      <c r="VSC123" s="1373"/>
      <c r="VSD123" s="1373"/>
      <c r="VSE123" s="1373"/>
      <c r="VSF123" s="1373"/>
      <c r="VSG123" s="1373"/>
      <c r="VSH123" s="1373"/>
      <c r="VSI123" s="1373"/>
      <c r="VSJ123" s="1373"/>
      <c r="VSK123" s="1373"/>
      <c r="VSL123" s="1373"/>
      <c r="VSM123" s="1373"/>
      <c r="VSN123" s="1373"/>
      <c r="VSO123" s="1373"/>
      <c r="VSP123" s="1373"/>
      <c r="VSQ123" s="1373"/>
      <c r="VSR123" s="1373"/>
      <c r="VSS123" s="1373"/>
      <c r="VST123" s="1373"/>
      <c r="VSU123" s="1373"/>
      <c r="VSV123" s="1373"/>
      <c r="VSW123" s="1373"/>
      <c r="VSX123" s="1373"/>
      <c r="VSY123" s="1373"/>
      <c r="VSZ123" s="1373"/>
      <c r="VTA123" s="1373"/>
      <c r="VTB123" s="1373"/>
      <c r="VTC123" s="1373"/>
      <c r="VTD123" s="1373"/>
      <c r="VTE123" s="1373"/>
      <c r="VTF123" s="1373"/>
      <c r="VTG123" s="1373"/>
      <c r="VTH123" s="1373"/>
      <c r="VTI123" s="1373"/>
      <c r="VTJ123" s="1373"/>
      <c r="VTK123" s="1373"/>
      <c r="VTL123" s="1373"/>
      <c r="VTM123" s="1373"/>
      <c r="VTN123" s="1373"/>
      <c r="VTO123" s="1373"/>
      <c r="VTP123" s="1373"/>
      <c r="VTQ123" s="1373"/>
      <c r="VTR123" s="1373"/>
      <c r="VTS123" s="1373"/>
      <c r="VTT123" s="1373"/>
      <c r="VTU123" s="1373"/>
      <c r="VTV123" s="1373"/>
      <c r="VTW123" s="1373"/>
      <c r="VTX123" s="1373"/>
      <c r="VTY123" s="1373"/>
      <c r="VTZ123" s="1373"/>
      <c r="VUA123" s="1373"/>
      <c r="VUB123" s="1373"/>
      <c r="VUC123" s="1373"/>
      <c r="VUD123" s="1373"/>
      <c r="VUE123" s="1373"/>
      <c r="VUF123" s="1373"/>
      <c r="VUG123" s="1373"/>
      <c r="VUH123" s="1373"/>
      <c r="VUI123" s="1373"/>
      <c r="VUJ123" s="1373"/>
      <c r="VUK123" s="1373"/>
      <c r="VUL123" s="1373"/>
      <c r="VUM123" s="1373"/>
      <c r="VUN123" s="1373"/>
      <c r="VUO123" s="1373"/>
      <c r="VUP123" s="1373"/>
      <c r="VUQ123" s="1373"/>
      <c r="VUR123" s="1373"/>
      <c r="VUS123" s="1373"/>
      <c r="VUT123" s="1373"/>
      <c r="VUU123" s="1373"/>
      <c r="VUV123" s="1373"/>
      <c r="VUW123" s="1373"/>
      <c r="VUX123" s="1373"/>
      <c r="VUY123" s="1373"/>
      <c r="VUZ123" s="1373"/>
      <c r="VVA123" s="1373"/>
      <c r="VVB123" s="1373"/>
      <c r="VVC123" s="1373"/>
      <c r="VVD123" s="1373"/>
      <c r="VVE123" s="1373"/>
      <c r="VVF123" s="1373"/>
      <c r="VVG123" s="1373"/>
      <c r="VVH123" s="1373"/>
      <c r="VVI123" s="1373"/>
      <c r="VVJ123" s="1373"/>
      <c r="VVK123" s="1373"/>
      <c r="VVL123" s="1373"/>
      <c r="VVM123" s="1373"/>
      <c r="VVN123" s="1373"/>
      <c r="VVO123" s="1373"/>
      <c r="VVP123" s="1373"/>
      <c r="VVQ123" s="1373"/>
      <c r="VVR123" s="1373"/>
      <c r="VVS123" s="1373"/>
      <c r="VVT123" s="1373"/>
      <c r="VVU123" s="1373"/>
      <c r="VVV123" s="1373"/>
      <c r="VVW123" s="1373"/>
      <c r="VVX123" s="1373"/>
      <c r="VVY123" s="1373"/>
      <c r="VVZ123" s="1373"/>
      <c r="VWA123" s="1373"/>
      <c r="VWB123" s="1373"/>
      <c r="VWC123" s="1373"/>
      <c r="VWD123" s="1373"/>
      <c r="VWE123" s="1373"/>
      <c r="VWF123" s="1373"/>
      <c r="VWG123" s="1373"/>
      <c r="VWH123" s="1373"/>
      <c r="VWI123" s="1373"/>
      <c r="VWJ123" s="1373"/>
      <c r="VWK123" s="1373"/>
      <c r="VWL123" s="1373"/>
      <c r="VWM123" s="1373"/>
      <c r="VWN123" s="1373"/>
      <c r="VWO123" s="1373"/>
      <c r="VWP123" s="1373"/>
      <c r="VWQ123" s="1373"/>
      <c r="VWR123" s="1373"/>
      <c r="VWS123" s="1373"/>
      <c r="VWT123" s="1373"/>
      <c r="VWU123" s="1373"/>
      <c r="VWV123" s="1373"/>
      <c r="VWW123" s="1373"/>
      <c r="VWX123" s="1373"/>
      <c r="VWY123" s="1373"/>
      <c r="VWZ123" s="1373"/>
      <c r="VXA123" s="1373"/>
      <c r="VXB123" s="1373"/>
      <c r="VXC123" s="1373"/>
      <c r="VXD123" s="1373"/>
      <c r="VXE123" s="1373"/>
      <c r="VXF123" s="1373"/>
      <c r="VXG123" s="1373"/>
      <c r="VXH123" s="1373"/>
      <c r="VXI123" s="1373"/>
      <c r="VXJ123" s="1373"/>
      <c r="VXK123" s="1373"/>
      <c r="VXL123" s="1373"/>
      <c r="VXM123" s="1373"/>
      <c r="VXN123" s="1373"/>
      <c r="VXO123" s="1373"/>
      <c r="VXP123" s="1373"/>
      <c r="VXQ123" s="1373"/>
      <c r="VXR123" s="1373"/>
      <c r="VXS123" s="1373"/>
      <c r="VXT123" s="1373"/>
      <c r="VXU123" s="1373"/>
      <c r="VXV123" s="1373"/>
      <c r="VXW123" s="1373"/>
      <c r="VXX123" s="1373"/>
      <c r="VXY123" s="1373"/>
      <c r="VXZ123" s="1373"/>
      <c r="VYA123" s="1373"/>
      <c r="VYB123" s="1373"/>
      <c r="VYC123" s="1373"/>
      <c r="VYD123" s="1373"/>
      <c r="VYE123" s="1373"/>
      <c r="VYF123" s="1373"/>
      <c r="VYG123" s="1373"/>
      <c r="VYH123" s="1373"/>
      <c r="VYI123" s="1373"/>
      <c r="VYJ123" s="1373"/>
      <c r="VYK123" s="1373"/>
      <c r="VYL123" s="1373"/>
      <c r="VYM123" s="1373"/>
      <c r="VYN123" s="1373"/>
      <c r="VYO123" s="1373"/>
      <c r="VYP123" s="1373"/>
      <c r="VYQ123" s="1373"/>
      <c r="VYR123" s="1373"/>
      <c r="VYS123" s="1373"/>
      <c r="VYT123" s="1373"/>
      <c r="VYU123" s="1373"/>
      <c r="VYV123" s="1373"/>
      <c r="VYW123" s="1373"/>
      <c r="VYX123" s="1373"/>
      <c r="VYY123" s="1373"/>
      <c r="VYZ123" s="1373"/>
      <c r="VZA123" s="1373"/>
      <c r="VZB123" s="1373"/>
      <c r="VZC123" s="1373"/>
      <c r="VZD123" s="1373"/>
      <c r="VZE123" s="1373"/>
      <c r="VZF123" s="1373"/>
      <c r="VZG123" s="1373"/>
      <c r="VZH123" s="1373"/>
      <c r="VZI123" s="1373"/>
      <c r="VZJ123" s="1373"/>
      <c r="VZK123" s="1373"/>
      <c r="VZL123" s="1373"/>
      <c r="VZM123" s="1373"/>
      <c r="VZN123" s="1373"/>
      <c r="VZO123" s="1373"/>
      <c r="VZP123" s="1373"/>
      <c r="VZQ123" s="1373"/>
      <c r="VZR123" s="1373"/>
      <c r="VZS123" s="1373"/>
      <c r="VZT123" s="1373"/>
      <c r="VZU123" s="1373"/>
      <c r="VZV123" s="1373"/>
      <c r="VZW123" s="1373"/>
      <c r="VZX123" s="1373"/>
      <c r="VZY123" s="1373"/>
      <c r="VZZ123" s="1373"/>
      <c r="WAA123" s="1373"/>
      <c r="WAB123" s="1373"/>
      <c r="WAC123" s="1373"/>
      <c r="WAD123" s="1373"/>
      <c r="WAE123" s="1373"/>
      <c r="WAF123" s="1373"/>
      <c r="WAG123" s="1373"/>
      <c r="WAH123" s="1373"/>
      <c r="WAI123" s="1373"/>
      <c r="WAJ123" s="1373"/>
      <c r="WAK123" s="1373"/>
      <c r="WAL123" s="1373"/>
      <c r="WAM123" s="1373"/>
      <c r="WAN123" s="1373"/>
      <c r="WAO123" s="1373"/>
      <c r="WAP123" s="1373"/>
      <c r="WAQ123" s="1373"/>
      <c r="WAR123" s="1373"/>
      <c r="WAS123" s="1373"/>
      <c r="WAT123" s="1373"/>
      <c r="WAU123" s="1373"/>
      <c r="WAV123" s="1373"/>
      <c r="WAW123" s="1373"/>
      <c r="WAX123" s="1373"/>
      <c r="WAY123" s="1373"/>
      <c r="WAZ123" s="1373"/>
      <c r="WBA123" s="1373"/>
      <c r="WBB123" s="1373"/>
      <c r="WBC123" s="1373"/>
      <c r="WBD123" s="1373"/>
      <c r="WBE123" s="1373"/>
      <c r="WBF123" s="1373"/>
      <c r="WBG123" s="1373"/>
      <c r="WBH123" s="1373"/>
      <c r="WBI123" s="1373"/>
      <c r="WBJ123" s="1373"/>
      <c r="WBK123" s="1373"/>
      <c r="WBL123" s="1373"/>
      <c r="WBM123" s="1373"/>
      <c r="WBN123" s="1373"/>
      <c r="WBO123" s="1373"/>
      <c r="WBP123" s="1373"/>
      <c r="WBQ123" s="1373"/>
      <c r="WBR123" s="1373"/>
      <c r="WBS123" s="1373"/>
      <c r="WBT123" s="1373"/>
      <c r="WBU123" s="1373"/>
      <c r="WBV123" s="1373"/>
      <c r="WBW123" s="1373"/>
      <c r="WBX123" s="1373"/>
      <c r="WBY123" s="1373"/>
      <c r="WBZ123" s="1373"/>
      <c r="WCA123" s="1373"/>
      <c r="WCB123" s="1373"/>
      <c r="WCC123" s="1373"/>
      <c r="WCD123" s="1373"/>
      <c r="WCE123" s="1373"/>
      <c r="WCF123" s="1373"/>
      <c r="WCG123" s="1373"/>
      <c r="WCH123" s="1373"/>
      <c r="WCI123" s="1373"/>
      <c r="WCJ123" s="1373"/>
      <c r="WCK123" s="1373"/>
      <c r="WCL123" s="1373"/>
      <c r="WCM123" s="1373"/>
      <c r="WCN123" s="1373"/>
      <c r="WCO123" s="1373"/>
      <c r="WCP123" s="1373"/>
      <c r="WCQ123" s="1373"/>
      <c r="WCR123" s="1373"/>
      <c r="WCS123" s="1373"/>
      <c r="WCT123" s="1373"/>
      <c r="WCU123" s="1373"/>
      <c r="WCV123" s="1373"/>
      <c r="WCW123" s="1373"/>
      <c r="WCX123" s="1373"/>
      <c r="WCY123" s="1373"/>
      <c r="WCZ123" s="1373"/>
      <c r="WDA123" s="1373"/>
      <c r="WDB123" s="1373"/>
      <c r="WDC123" s="1373"/>
      <c r="WDD123" s="1373"/>
      <c r="WDE123" s="1373"/>
      <c r="WDF123" s="1373"/>
      <c r="WDG123" s="1373"/>
      <c r="WDH123" s="1373"/>
      <c r="WDI123" s="1373"/>
      <c r="WDJ123" s="1373"/>
      <c r="WDK123" s="1373"/>
      <c r="WDL123" s="1373"/>
      <c r="WDM123" s="1373"/>
      <c r="WDN123" s="1373"/>
      <c r="WDO123" s="1373"/>
      <c r="WDP123" s="1373"/>
      <c r="WDQ123" s="1373"/>
      <c r="WDR123" s="1373"/>
      <c r="WDS123" s="1373"/>
      <c r="WDT123" s="1373"/>
      <c r="WDU123" s="1373"/>
      <c r="WDV123" s="1373"/>
      <c r="WDW123" s="1373"/>
      <c r="WDX123" s="1373"/>
      <c r="WDY123" s="1373"/>
      <c r="WDZ123" s="1373"/>
      <c r="WEA123" s="1373"/>
      <c r="WEB123" s="1373"/>
      <c r="WEC123" s="1373"/>
      <c r="WED123" s="1373"/>
      <c r="WEE123" s="1373"/>
      <c r="WEF123" s="1373"/>
      <c r="WEG123" s="1373"/>
      <c r="WEH123" s="1373"/>
      <c r="WEI123" s="1373"/>
      <c r="WEJ123" s="1373"/>
      <c r="WEK123" s="1373"/>
      <c r="WEL123" s="1373"/>
      <c r="WEM123" s="1373"/>
      <c r="WEN123" s="1373"/>
      <c r="WEO123" s="1373"/>
      <c r="WEP123" s="1373"/>
      <c r="WEQ123" s="1373"/>
      <c r="WER123" s="1373"/>
      <c r="WES123" s="1373"/>
      <c r="WET123" s="1373"/>
      <c r="WEU123" s="1373"/>
      <c r="WEV123" s="1373"/>
      <c r="WEW123" s="1373"/>
      <c r="WEX123" s="1373"/>
      <c r="WEY123" s="1373"/>
      <c r="WEZ123" s="1373"/>
      <c r="WFA123" s="1373"/>
      <c r="WFB123" s="1373"/>
      <c r="WFC123" s="1373"/>
      <c r="WFD123" s="1373"/>
      <c r="WFE123" s="1373"/>
      <c r="WFF123" s="1373"/>
      <c r="WFG123" s="1373"/>
      <c r="WFH123" s="1373"/>
      <c r="WFI123" s="1373"/>
      <c r="WFJ123" s="1373"/>
      <c r="WFK123" s="1373"/>
      <c r="WFL123" s="1373"/>
      <c r="WFM123" s="1373"/>
      <c r="WFN123" s="1373"/>
      <c r="WFO123" s="1373"/>
      <c r="WFP123" s="1373"/>
      <c r="WFQ123" s="1373"/>
      <c r="WFR123" s="1373"/>
      <c r="WFS123" s="1373"/>
      <c r="WFT123" s="1373"/>
      <c r="WFU123" s="1373"/>
      <c r="WFV123" s="1373"/>
      <c r="WFW123" s="1373"/>
      <c r="WFX123" s="1373"/>
      <c r="WFY123" s="1373"/>
      <c r="WFZ123" s="1373"/>
      <c r="WGA123" s="1373"/>
      <c r="WGB123" s="1373"/>
      <c r="WGC123" s="1373"/>
      <c r="WGD123" s="1373"/>
      <c r="WGE123" s="1373"/>
      <c r="WGF123" s="1373"/>
      <c r="WGG123" s="1373"/>
      <c r="WGH123" s="1373"/>
      <c r="WGI123" s="1373"/>
      <c r="WGJ123" s="1373"/>
      <c r="WGK123" s="1373"/>
      <c r="WGL123" s="1373"/>
      <c r="WGM123" s="1373"/>
      <c r="WGN123" s="1373"/>
      <c r="WGO123" s="1373"/>
      <c r="WGP123" s="1373"/>
      <c r="WGQ123" s="1373"/>
      <c r="WGR123" s="1373"/>
      <c r="WGS123" s="1373"/>
      <c r="WGT123" s="1373"/>
      <c r="WGU123" s="1373"/>
      <c r="WGV123" s="1373"/>
      <c r="WGW123" s="1373"/>
      <c r="WGX123" s="1373"/>
      <c r="WGY123" s="1373"/>
      <c r="WGZ123" s="1373"/>
      <c r="WHA123" s="1373"/>
      <c r="WHB123" s="1373"/>
      <c r="WHC123" s="1373"/>
      <c r="WHD123" s="1373"/>
      <c r="WHE123" s="1373"/>
      <c r="WHF123" s="1373"/>
      <c r="WHG123" s="1373"/>
      <c r="WHH123" s="1373"/>
      <c r="WHI123" s="1373"/>
      <c r="WHJ123" s="1373"/>
      <c r="WHK123" s="1373"/>
      <c r="WHL123" s="1373"/>
      <c r="WHM123" s="1373"/>
      <c r="WHN123" s="1373"/>
      <c r="WHO123" s="1373"/>
      <c r="WHP123" s="1373"/>
      <c r="WHQ123" s="1373"/>
      <c r="WHR123" s="1373"/>
      <c r="WHS123" s="1373"/>
      <c r="WHT123" s="1373"/>
      <c r="WHU123" s="1373"/>
      <c r="WHV123" s="1373"/>
      <c r="WHW123" s="1373"/>
      <c r="WHX123" s="1373"/>
      <c r="WHY123" s="1373"/>
      <c r="WHZ123" s="1373"/>
      <c r="WIA123" s="1373"/>
      <c r="WIB123" s="1373"/>
      <c r="WIC123" s="1373"/>
      <c r="WID123" s="1373"/>
      <c r="WIE123" s="1373"/>
      <c r="WIF123" s="1373"/>
      <c r="WIG123" s="1373"/>
      <c r="WIH123" s="1373"/>
      <c r="WII123" s="1373"/>
      <c r="WIJ123" s="1373"/>
      <c r="WIK123" s="1373"/>
      <c r="WIL123" s="1373"/>
      <c r="WIM123" s="1373"/>
      <c r="WIN123" s="1373"/>
      <c r="WIO123" s="1373"/>
      <c r="WIP123" s="1373"/>
      <c r="WIQ123" s="1373"/>
      <c r="WIR123" s="1373"/>
      <c r="WIS123" s="1373"/>
      <c r="WIT123" s="1373"/>
      <c r="WIU123" s="1373"/>
      <c r="WIV123" s="1373"/>
      <c r="WIW123" s="1373"/>
      <c r="WIX123" s="1373"/>
      <c r="WIY123" s="1373"/>
      <c r="WIZ123" s="1373"/>
      <c r="WJA123" s="1373"/>
      <c r="WJB123" s="1373"/>
      <c r="WJC123" s="1373"/>
      <c r="WJD123" s="1373"/>
      <c r="WJE123" s="1373"/>
      <c r="WJF123" s="1373"/>
      <c r="WJG123" s="1373"/>
      <c r="WJH123" s="1373"/>
      <c r="WJI123" s="1373"/>
      <c r="WJJ123" s="1373"/>
      <c r="WJK123" s="1373"/>
      <c r="WJL123" s="1373"/>
      <c r="WJM123" s="1373"/>
      <c r="WJN123" s="1373"/>
      <c r="WJO123" s="1373"/>
      <c r="WJP123" s="1373"/>
      <c r="WJQ123" s="1373"/>
      <c r="WJR123" s="1373"/>
      <c r="WJS123" s="1373"/>
      <c r="WJT123" s="1373"/>
      <c r="WJU123" s="1373"/>
      <c r="WJV123" s="1373"/>
      <c r="WJW123" s="1373"/>
      <c r="WJX123" s="1373"/>
      <c r="WJY123" s="1373"/>
      <c r="WJZ123" s="1373"/>
      <c r="WKA123" s="1373"/>
      <c r="WKB123" s="1373"/>
      <c r="WKC123" s="1373"/>
      <c r="WKD123" s="1373"/>
      <c r="WKE123" s="1373"/>
      <c r="WKF123" s="1373"/>
      <c r="WKG123" s="1373"/>
      <c r="WKH123" s="1373"/>
      <c r="WKI123" s="1373"/>
      <c r="WKJ123" s="1373"/>
      <c r="WKK123" s="1373"/>
      <c r="WKL123" s="1373"/>
      <c r="WKM123" s="1373"/>
      <c r="WKN123" s="1373"/>
      <c r="WKO123" s="1373"/>
      <c r="WKP123" s="1373"/>
      <c r="WKQ123" s="1373"/>
      <c r="WKR123" s="1373"/>
      <c r="WKS123" s="1373"/>
      <c r="WKT123" s="1373"/>
      <c r="WKU123" s="1373"/>
      <c r="WKV123" s="1373"/>
      <c r="WKW123" s="1373"/>
      <c r="WKX123" s="1373"/>
      <c r="WKY123" s="1373"/>
      <c r="WKZ123" s="1373"/>
      <c r="WLA123" s="1373"/>
      <c r="WLB123" s="1373"/>
      <c r="WLC123" s="1373"/>
      <c r="WLD123" s="1373"/>
      <c r="WLE123" s="1373"/>
      <c r="WLF123" s="1373"/>
      <c r="WLG123" s="1373"/>
      <c r="WLH123" s="1373"/>
      <c r="WLI123" s="1373"/>
      <c r="WLJ123" s="1373"/>
      <c r="WLK123" s="1373"/>
      <c r="WLL123" s="1373"/>
      <c r="WLM123" s="1373"/>
      <c r="WLN123" s="1373"/>
      <c r="WLO123" s="1373"/>
      <c r="WLP123" s="1373"/>
      <c r="WLQ123" s="1373"/>
      <c r="WLR123" s="1373"/>
      <c r="WLS123" s="1373"/>
      <c r="WLT123" s="1373"/>
      <c r="WLU123" s="1373"/>
      <c r="WLV123" s="1373"/>
      <c r="WLW123" s="1373"/>
      <c r="WLX123" s="1373"/>
      <c r="WLY123" s="1373"/>
      <c r="WLZ123" s="1373"/>
      <c r="WMA123" s="1373"/>
      <c r="WMB123" s="1373"/>
      <c r="WMC123" s="1373"/>
      <c r="WMD123" s="1373"/>
      <c r="WME123" s="1373"/>
      <c r="WMF123" s="1373"/>
      <c r="WMG123" s="1373"/>
      <c r="WMH123" s="1373"/>
      <c r="WMI123" s="1373"/>
      <c r="WMJ123" s="1373"/>
      <c r="WMK123" s="1373"/>
      <c r="WML123" s="1373"/>
      <c r="WMM123" s="1373"/>
      <c r="WMN123" s="1373"/>
      <c r="WMO123" s="1373"/>
      <c r="WMP123" s="1373"/>
      <c r="WMQ123" s="1373"/>
      <c r="WMR123" s="1373"/>
      <c r="WMS123" s="1373"/>
      <c r="WMT123" s="1373"/>
      <c r="WMU123" s="1373"/>
      <c r="WMV123" s="1373"/>
      <c r="WMW123" s="1373"/>
      <c r="WMX123" s="1373"/>
      <c r="WMY123" s="1373"/>
      <c r="WMZ123" s="1373"/>
      <c r="WNA123" s="1373"/>
      <c r="WNB123" s="1373"/>
      <c r="WNC123" s="1373"/>
      <c r="WND123" s="1373"/>
      <c r="WNE123" s="1373"/>
      <c r="WNF123" s="1373"/>
      <c r="WNG123" s="1373"/>
      <c r="WNH123" s="1373"/>
      <c r="WNI123" s="1373"/>
      <c r="WNJ123" s="1373"/>
      <c r="WNK123" s="1373"/>
      <c r="WNL123" s="1373"/>
      <c r="WNM123" s="1373"/>
      <c r="WNN123" s="1373"/>
      <c r="WNO123" s="1373"/>
      <c r="WNP123" s="1373"/>
      <c r="WNQ123" s="1373"/>
      <c r="WNR123" s="1373"/>
      <c r="WNS123" s="1373"/>
      <c r="WNT123" s="1373"/>
      <c r="WNU123" s="1373"/>
      <c r="WNV123" s="1373"/>
      <c r="WNW123" s="1373"/>
      <c r="WNX123" s="1373"/>
      <c r="WNY123" s="1373"/>
      <c r="WNZ123" s="1373"/>
      <c r="WOA123" s="1373"/>
      <c r="WOB123" s="1373"/>
      <c r="WOC123" s="1373"/>
      <c r="WOD123" s="1373"/>
      <c r="WOE123" s="1373"/>
      <c r="WOF123" s="1373"/>
      <c r="WOG123" s="1373"/>
      <c r="WOH123" s="1373"/>
      <c r="WOI123" s="1373"/>
      <c r="WOJ123" s="1373"/>
      <c r="WOK123" s="1373"/>
      <c r="WOL123" s="1373"/>
      <c r="WOM123" s="1373"/>
      <c r="WON123" s="1373"/>
      <c r="WOO123" s="1373"/>
      <c r="WOP123" s="1373"/>
      <c r="WOQ123" s="1373"/>
      <c r="WOR123" s="1373"/>
      <c r="WOS123" s="1373"/>
      <c r="WOT123" s="1373"/>
      <c r="WOU123" s="1373"/>
      <c r="WOV123" s="1373"/>
      <c r="WOW123" s="1373"/>
      <c r="WOX123" s="1373"/>
      <c r="WOY123" s="1373"/>
      <c r="WOZ123" s="1373"/>
      <c r="WPA123" s="1373"/>
      <c r="WPB123" s="1373"/>
      <c r="WPC123" s="1373"/>
      <c r="WPD123" s="1373"/>
      <c r="WPE123" s="1373"/>
      <c r="WPF123" s="1373"/>
      <c r="WPG123" s="1373"/>
      <c r="WPH123" s="1373"/>
      <c r="WPI123" s="1373"/>
      <c r="WPJ123" s="1373"/>
      <c r="WPK123" s="1373"/>
      <c r="WPL123" s="1373"/>
      <c r="WPM123" s="1373"/>
      <c r="WPN123" s="1373"/>
      <c r="WPO123" s="1373"/>
      <c r="WPP123" s="1373"/>
      <c r="WPQ123" s="1373"/>
      <c r="WPR123" s="1373"/>
      <c r="WPS123" s="1373"/>
      <c r="WPT123" s="1373"/>
      <c r="WPU123" s="1373"/>
      <c r="WPV123" s="1373"/>
      <c r="WPW123" s="1373"/>
      <c r="WPX123" s="1373"/>
      <c r="WPY123" s="1373"/>
      <c r="WPZ123" s="1373"/>
      <c r="WQA123" s="1373"/>
      <c r="WQB123" s="1373"/>
      <c r="WQC123" s="1373"/>
      <c r="WQD123" s="1373"/>
      <c r="WQE123" s="1373"/>
      <c r="WQF123" s="1373"/>
      <c r="WQG123" s="1373"/>
      <c r="WQH123" s="1373"/>
      <c r="WQI123" s="1373"/>
      <c r="WQJ123" s="1373"/>
      <c r="WQK123" s="1373"/>
      <c r="WQL123" s="1373"/>
      <c r="WQM123" s="1373"/>
      <c r="WQN123" s="1373"/>
      <c r="WQO123" s="1373"/>
      <c r="WQP123" s="1373"/>
      <c r="WQQ123" s="1373"/>
      <c r="WQR123" s="1373"/>
      <c r="WQS123" s="1373"/>
      <c r="WQT123" s="1373"/>
      <c r="WQU123" s="1373"/>
      <c r="WQV123" s="1373"/>
      <c r="WQW123" s="1373"/>
      <c r="WQX123" s="1373"/>
      <c r="WQY123" s="1373"/>
      <c r="WQZ123" s="1373"/>
      <c r="WRA123" s="1373"/>
      <c r="WRB123" s="1373"/>
      <c r="WRC123" s="1373"/>
      <c r="WRD123" s="1373"/>
      <c r="WRE123" s="1373"/>
      <c r="WRF123" s="1373"/>
      <c r="WRG123" s="1373"/>
      <c r="WRH123" s="1373"/>
      <c r="WRI123" s="1373"/>
      <c r="WRJ123" s="1373"/>
      <c r="WRK123" s="1373"/>
      <c r="WRL123" s="1373"/>
      <c r="WRM123" s="1373"/>
      <c r="WRN123" s="1373"/>
      <c r="WRO123" s="1373"/>
      <c r="WRP123" s="1373"/>
      <c r="WRQ123" s="1373"/>
      <c r="WRR123" s="1373"/>
      <c r="WRS123" s="1373"/>
      <c r="WRT123" s="1373"/>
      <c r="WRU123" s="1373"/>
      <c r="WRV123" s="1373"/>
      <c r="WRW123" s="1373"/>
      <c r="WRX123" s="1373"/>
      <c r="WRY123" s="1373"/>
      <c r="WRZ123" s="1373"/>
      <c r="WSA123" s="1373"/>
      <c r="WSB123" s="1373"/>
      <c r="WSC123" s="1373"/>
      <c r="WSD123" s="1373"/>
      <c r="WSE123" s="1373"/>
      <c r="WSF123" s="1373"/>
      <c r="WSG123" s="1373"/>
      <c r="WSH123" s="1373"/>
      <c r="WSI123" s="1373"/>
      <c r="WSJ123" s="1373"/>
      <c r="WSK123" s="1373"/>
      <c r="WSL123" s="1373"/>
      <c r="WSM123" s="1373"/>
      <c r="WSN123" s="1373"/>
      <c r="WSO123" s="1373"/>
      <c r="WSP123" s="1373"/>
      <c r="WSQ123" s="1373"/>
      <c r="WSR123" s="1373"/>
      <c r="WSS123" s="1373"/>
      <c r="WST123" s="1373"/>
      <c r="WSU123" s="1373"/>
      <c r="WSV123" s="1373"/>
      <c r="WSW123" s="1373"/>
      <c r="WSX123" s="1373"/>
      <c r="WSY123" s="1373"/>
      <c r="WSZ123" s="1373"/>
      <c r="WTA123" s="1373"/>
      <c r="WTB123" s="1373"/>
      <c r="WTC123" s="1373"/>
      <c r="WTD123" s="1373"/>
      <c r="WTE123" s="1373"/>
      <c r="WTF123" s="1373"/>
      <c r="WTG123" s="1373"/>
      <c r="WTH123" s="1373"/>
      <c r="WTI123" s="1373"/>
      <c r="WTJ123" s="1373"/>
      <c r="WTK123" s="1373"/>
      <c r="WTL123" s="1373"/>
      <c r="WTM123" s="1373"/>
      <c r="WTN123" s="1373"/>
      <c r="WTO123" s="1373"/>
      <c r="WTP123" s="1373"/>
      <c r="WTQ123" s="1373"/>
      <c r="WTR123" s="1373"/>
      <c r="WTS123" s="1373"/>
      <c r="WTT123" s="1373"/>
      <c r="WTU123" s="1373"/>
      <c r="WTV123" s="1373"/>
      <c r="WTW123" s="1373"/>
      <c r="WTX123" s="1373"/>
      <c r="WTY123" s="1373"/>
      <c r="WTZ123" s="1373"/>
      <c r="WUA123" s="1373"/>
      <c r="WUB123" s="1373"/>
      <c r="WUC123" s="1373"/>
      <c r="WUD123" s="1373"/>
      <c r="WUE123" s="1373"/>
      <c r="WUF123" s="1373"/>
      <c r="WUG123" s="1373"/>
      <c r="WUH123" s="1373"/>
      <c r="WUI123" s="1373"/>
      <c r="WUJ123" s="1373"/>
      <c r="WUK123" s="1373"/>
      <c r="WUL123" s="1373"/>
      <c r="WUM123" s="1373"/>
      <c r="WUN123" s="1373"/>
      <c r="WUO123" s="1373"/>
      <c r="WUP123" s="1373"/>
      <c r="WUQ123" s="1373"/>
      <c r="WUR123" s="1373"/>
      <c r="WUS123" s="1373"/>
      <c r="WUT123" s="1373"/>
      <c r="WUU123" s="1373"/>
      <c r="WUV123" s="1373"/>
      <c r="WUW123" s="1373"/>
      <c r="WUX123" s="1373"/>
      <c r="WUY123" s="1373"/>
      <c r="WUZ123" s="1373"/>
      <c r="WVA123" s="1373"/>
      <c r="WVB123" s="1373"/>
      <c r="WVC123" s="1373"/>
      <c r="WVD123" s="1373"/>
      <c r="WVE123" s="1373"/>
      <c r="WVF123" s="1373"/>
      <c r="WVG123" s="1373"/>
      <c r="WVH123" s="1373"/>
      <c r="WVI123" s="1373"/>
      <c r="WVJ123" s="1373"/>
      <c r="WVK123" s="1373"/>
      <c r="WVL123" s="1373"/>
      <c r="WVM123" s="1373"/>
      <c r="WVN123" s="1373"/>
      <c r="WVO123" s="1373"/>
      <c r="WVP123" s="1373"/>
      <c r="WVQ123" s="1373"/>
      <c r="WVR123" s="1373"/>
      <c r="WVS123" s="1373"/>
      <c r="WVT123" s="1373"/>
      <c r="WVU123" s="1373"/>
      <c r="WVV123" s="1373"/>
      <c r="WVW123" s="1373"/>
      <c r="WVX123" s="1373"/>
      <c r="WVY123" s="1373"/>
      <c r="WVZ123" s="1373"/>
      <c r="WWA123" s="1373"/>
      <c r="WWB123" s="1373"/>
      <c r="WWC123" s="1373"/>
      <c r="WWD123" s="1373"/>
      <c r="WWE123" s="1373"/>
      <c r="WWF123" s="1373"/>
      <c r="WWG123" s="1373"/>
      <c r="WWH123" s="1373"/>
      <c r="WWI123" s="1373"/>
      <c r="WWJ123" s="1373"/>
      <c r="WWK123" s="1373"/>
      <c r="WWL123" s="1373"/>
      <c r="WWM123" s="1373"/>
      <c r="WWN123" s="1373"/>
      <c r="WWO123" s="1373"/>
      <c r="WWP123" s="1373"/>
      <c r="WWQ123" s="1373"/>
      <c r="WWR123" s="1373"/>
      <c r="WWS123" s="1373"/>
      <c r="WWT123" s="1373"/>
      <c r="WWU123" s="1373"/>
      <c r="WWV123" s="1373"/>
      <c r="WWW123" s="1373"/>
      <c r="WWX123" s="1373"/>
      <c r="WWY123" s="1373"/>
      <c r="WWZ123" s="1373"/>
      <c r="WXA123" s="1373"/>
      <c r="WXB123" s="1373"/>
      <c r="WXC123" s="1373"/>
      <c r="WXD123" s="1373"/>
      <c r="WXE123" s="1373"/>
      <c r="WXF123" s="1373"/>
      <c r="WXG123" s="1373"/>
      <c r="WXH123" s="1373"/>
      <c r="WXI123" s="1373"/>
      <c r="WXJ123" s="1373"/>
      <c r="WXK123" s="1373"/>
      <c r="WXL123" s="1373"/>
      <c r="WXM123" s="1373"/>
      <c r="WXN123" s="1373"/>
      <c r="WXO123" s="1373"/>
      <c r="WXP123" s="1373"/>
      <c r="WXQ123" s="1373"/>
      <c r="WXR123" s="1373"/>
      <c r="WXS123" s="1373"/>
      <c r="WXT123" s="1373"/>
      <c r="WXU123" s="1373"/>
      <c r="WXV123" s="1373"/>
      <c r="WXW123" s="1373"/>
      <c r="WXX123" s="1373"/>
      <c r="WXY123" s="1373"/>
      <c r="WXZ123" s="1373"/>
      <c r="WYA123" s="1373"/>
      <c r="WYB123" s="1373"/>
      <c r="WYC123" s="1373"/>
      <c r="WYD123" s="1373"/>
      <c r="WYE123" s="1373"/>
      <c r="WYF123" s="1373"/>
      <c r="WYG123" s="1373"/>
      <c r="WYH123" s="1373"/>
      <c r="WYI123" s="1373"/>
      <c r="WYJ123" s="1373"/>
      <c r="WYK123" s="1373"/>
      <c r="WYL123" s="1373"/>
      <c r="WYM123" s="1373"/>
      <c r="WYN123" s="1373"/>
      <c r="WYO123" s="1373"/>
      <c r="WYP123" s="1373"/>
      <c r="WYQ123" s="1373"/>
      <c r="WYR123" s="1373"/>
      <c r="WYS123" s="1373"/>
      <c r="WYT123" s="1373"/>
      <c r="WYU123" s="1373"/>
      <c r="WYV123" s="1373"/>
      <c r="WYW123" s="1373"/>
      <c r="WYX123" s="1373"/>
      <c r="WYY123" s="1373"/>
      <c r="WYZ123" s="1373"/>
      <c r="WZA123" s="1373"/>
      <c r="WZB123" s="1373"/>
      <c r="WZC123" s="1373"/>
      <c r="WZD123" s="1373"/>
      <c r="WZE123" s="1373"/>
      <c r="WZF123" s="1373"/>
      <c r="WZG123" s="1373"/>
      <c r="WZH123" s="1373"/>
      <c r="WZI123" s="1373"/>
      <c r="WZJ123" s="1373"/>
      <c r="WZK123" s="1373"/>
      <c r="WZL123" s="1373"/>
      <c r="WZM123" s="1373"/>
      <c r="WZN123" s="1373"/>
      <c r="WZO123" s="1373"/>
      <c r="WZP123" s="1373"/>
      <c r="WZQ123" s="1373"/>
      <c r="WZR123" s="1373"/>
      <c r="WZS123" s="1373"/>
      <c r="WZT123" s="1373"/>
      <c r="WZU123" s="1373"/>
      <c r="WZV123" s="1373"/>
      <c r="WZW123" s="1373"/>
      <c r="WZX123" s="1373"/>
      <c r="WZY123" s="1373"/>
      <c r="WZZ123" s="1373"/>
      <c r="XAA123" s="1373"/>
      <c r="XAB123" s="1373"/>
      <c r="XAC123" s="1373"/>
      <c r="XAD123" s="1373"/>
      <c r="XAE123" s="1373"/>
      <c r="XAF123" s="1373"/>
      <c r="XAG123" s="1373"/>
      <c r="XAH123" s="1373"/>
      <c r="XAI123" s="1373"/>
      <c r="XAJ123" s="1373"/>
      <c r="XAK123" s="1373"/>
      <c r="XAL123" s="1373"/>
      <c r="XAM123" s="1373"/>
      <c r="XAN123" s="1373"/>
      <c r="XAO123" s="1373"/>
      <c r="XAP123" s="1373"/>
      <c r="XAQ123" s="1373"/>
      <c r="XAR123" s="1373"/>
      <c r="XAS123" s="1373"/>
      <c r="XAT123" s="1373"/>
      <c r="XAU123" s="1373"/>
      <c r="XAV123" s="1373"/>
      <c r="XAW123" s="1373"/>
      <c r="XAX123" s="1373"/>
      <c r="XAY123" s="1373"/>
      <c r="XAZ123" s="1373"/>
      <c r="XBA123" s="1373"/>
      <c r="XBB123" s="1373"/>
      <c r="XBC123" s="1373"/>
      <c r="XBD123" s="1373"/>
      <c r="XBE123" s="1373"/>
      <c r="XBF123" s="1373"/>
      <c r="XBG123" s="1373"/>
      <c r="XBH123" s="1373"/>
      <c r="XBI123" s="1373"/>
      <c r="XBJ123" s="1373"/>
      <c r="XBK123" s="1373"/>
      <c r="XBL123" s="1373"/>
      <c r="XBM123" s="1373"/>
      <c r="XBN123" s="1373"/>
      <c r="XBO123" s="1373"/>
      <c r="XBP123" s="1373"/>
      <c r="XBQ123" s="1373"/>
      <c r="XBR123" s="1373"/>
      <c r="XBS123" s="1373"/>
      <c r="XBT123" s="1373"/>
      <c r="XBU123" s="1373"/>
      <c r="XBV123" s="1373"/>
      <c r="XBW123" s="1373"/>
      <c r="XBX123" s="1373"/>
      <c r="XBY123" s="1373"/>
      <c r="XBZ123" s="1373"/>
      <c r="XCA123" s="1373"/>
      <c r="XCB123" s="1373"/>
      <c r="XCC123" s="1373"/>
      <c r="XCD123" s="1373"/>
      <c r="XCE123" s="1373"/>
      <c r="XCF123" s="1373"/>
      <c r="XCG123" s="1373"/>
      <c r="XCH123" s="1373"/>
      <c r="XCI123" s="1373"/>
      <c r="XCJ123" s="1373"/>
      <c r="XCK123" s="1373"/>
      <c r="XCL123" s="1373"/>
      <c r="XCM123" s="1373"/>
      <c r="XCN123" s="1373"/>
      <c r="XCO123" s="1373"/>
      <c r="XCP123" s="1373"/>
      <c r="XCQ123" s="1373"/>
      <c r="XCR123" s="1373"/>
      <c r="XCS123" s="1373"/>
      <c r="XCT123" s="1373"/>
      <c r="XCU123" s="1373"/>
      <c r="XCV123" s="1373"/>
      <c r="XCW123" s="1373"/>
      <c r="XCX123" s="1373"/>
      <c r="XCY123" s="1373"/>
      <c r="XCZ123" s="1373"/>
      <c r="XDA123" s="1373"/>
      <c r="XDB123" s="1373"/>
      <c r="XDC123" s="1373"/>
      <c r="XDD123" s="1373"/>
      <c r="XDE123" s="1373"/>
      <c r="XDF123" s="1373"/>
      <c r="XDG123" s="1373"/>
      <c r="XDH123" s="1373"/>
      <c r="XDI123" s="1373"/>
      <c r="XDJ123" s="1373"/>
      <c r="XDK123" s="1373"/>
      <c r="XDL123" s="1373"/>
      <c r="XDM123" s="1373"/>
      <c r="XDN123" s="1373"/>
      <c r="XDO123" s="1373"/>
      <c r="XDP123" s="1373"/>
      <c r="XDQ123" s="1373"/>
      <c r="XDR123" s="1373"/>
      <c r="XDS123" s="1373"/>
      <c r="XDT123" s="1373"/>
      <c r="XDU123" s="1373"/>
      <c r="XDV123" s="1373"/>
      <c r="XDW123" s="1373"/>
      <c r="XDX123" s="1373"/>
      <c r="XDY123" s="1373"/>
      <c r="XDZ123" s="1373"/>
      <c r="XEA123" s="1373"/>
      <c r="XEB123" s="1373"/>
      <c r="XEC123" s="1373"/>
      <c r="XED123" s="1373"/>
      <c r="XEE123" s="1373"/>
      <c r="XEF123" s="1373"/>
      <c r="XEG123" s="1373"/>
      <c r="XEH123" s="1373"/>
      <c r="XEI123" s="1373"/>
      <c r="XEJ123" s="1373"/>
      <c r="XEK123" s="1373"/>
      <c r="XEL123" s="1373"/>
      <c r="XEM123" s="1373"/>
      <c r="XEN123" s="1373"/>
      <c r="XEO123" s="1373"/>
      <c r="XEP123" s="1373"/>
      <c r="XEQ123" s="1373"/>
      <c r="XER123" s="1373"/>
      <c r="XES123" s="1373"/>
      <c r="XET123" s="1373"/>
      <c r="XEU123" s="1373"/>
      <c r="XEV123" s="1373"/>
      <c r="XEW123" s="1373"/>
      <c r="XEX123" s="1373"/>
      <c r="XEY123" s="1373"/>
      <c r="XEZ123" s="1373"/>
      <c r="XFA123" s="1373"/>
      <c r="XFB123" s="1373"/>
      <c r="XFC123" s="1373"/>
      <c r="XFD123" s="1373"/>
    </row>
    <row r="124" spans="1:16384" s="105" customFormat="1" ht="13.5" customHeight="1" x14ac:dyDescent="0.25">
      <c r="A124" s="1334">
        <v>34</v>
      </c>
      <c r="B124" s="1300" t="s">
        <v>283</v>
      </c>
      <c r="C124" s="1328" t="s">
        <v>88</v>
      </c>
      <c r="D124" s="1187">
        <v>4</v>
      </c>
      <c r="E124" s="1148">
        <v>6</v>
      </c>
      <c r="F124" s="1148">
        <v>8</v>
      </c>
      <c r="G124" s="1204"/>
      <c r="H124" s="279">
        <v>1</v>
      </c>
      <c r="I124" s="280">
        <v>2</v>
      </c>
      <c r="J124" s="280">
        <v>3</v>
      </c>
      <c r="K124" s="281">
        <v>5</v>
      </c>
      <c r="L124" s="1309"/>
      <c r="M124" s="1012">
        <f t="shared" ref="M124" si="210">N124/30</f>
        <v>20</v>
      </c>
      <c r="N124" s="1173">
        <f t="shared" ref="N124" si="211">O124+T124</f>
        <v>600</v>
      </c>
      <c r="O124" s="1153">
        <f t="shared" ref="O124" si="212">P124+Q124+R124+S124</f>
        <v>450</v>
      </c>
      <c r="P124" s="1098"/>
      <c r="Q124" s="1098"/>
      <c r="R124" s="1098">
        <v>412</v>
      </c>
      <c r="S124" s="1338">
        <v>38</v>
      </c>
      <c r="T124" s="1339">
        <f>SUM(U125:AB125)</f>
        <v>150</v>
      </c>
      <c r="U124" s="282">
        <v>50</v>
      </c>
      <c r="V124" s="283">
        <v>50</v>
      </c>
      <c r="W124" s="283">
        <v>50</v>
      </c>
      <c r="X124" s="283">
        <v>60</v>
      </c>
      <c r="Y124" s="283">
        <v>60</v>
      </c>
      <c r="Z124" s="283">
        <v>60</v>
      </c>
      <c r="AA124" s="283">
        <v>60</v>
      </c>
      <c r="AB124" s="284">
        <v>60</v>
      </c>
      <c r="AC124" s="1298">
        <f t="shared" ref="AC124:AJ124" si="213">(U124+U125)/30</f>
        <v>2.3333333333333335</v>
      </c>
      <c r="AD124" s="1068">
        <f t="shared" si="213"/>
        <v>2.3333333333333335</v>
      </c>
      <c r="AE124" s="1068">
        <f t="shared" si="213"/>
        <v>2.3333333333333335</v>
      </c>
      <c r="AF124" s="1068">
        <f t="shared" si="213"/>
        <v>3</v>
      </c>
      <c r="AG124" s="1068">
        <f t="shared" si="213"/>
        <v>2.3333333333333335</v>
      </c>
      <c r="AH124" s="1068">
        <f t="shared" si="213"/>
        <v>2.6666666666666665</v>
      </c>
      <c r="AI124" s="1308">
        <f t="shared" si="213"/>
        <v>2.3333333333333335</v>
      </c>
      <c r="AJ124" s="1344">
        <f t="shared" si="213"/>
        <v>2.6666666666666665</v>
      </c>
      <c r="AK124" s="104" t="b">
        <f>P124+Q124+R124+S124=SUM(U124:AB124)</f>
        <v>1</v>
      </c>
    </row>
    <row r="125" spans="1:16384" s="105" customFormat="1" ht="12.75" customHeight="1" x14ac:dyDescent="0.25">
      <c r="A125" s="1105"/>
      <c r="B125" s="1146"/>
      <c r="C125" s="997"/>
      <c r="D125" s="1027"/>
      <c r="E125" s="1030"/>
      <c r="F125" s="1030"/>
      <c r="G125" s="1010"/>
      <c r="H125" s="285">
        <v>7</v>
      </c>
      <c r="I125" s="286"/>
      <c r="J125" s="286"/>
      <c r="K125" s="287"/>
      <c r="L125" s="1108"/>
      <c r="M125" s="1150"/>
      <c r="N125" s="1058"/>
      <c r="O125" s="978"/>
      <c r="P125" s="980"/>
      <c r="Q125" s="980"/>
      <c r="R125" s="980"/>
      <c r="S125" s="1070"/>
      <c r="T125" s="1049"/>
      <c r="U125" s="169">
        <v>20</v>
      </c>
      <c r="V125" s="197">
        <v>20</v>
      </c>
      <c r="W125" s="169">
        <v>20</v>
      </c>
      <c r="X125" s="169">
        <v>30</v>
      </c>
      <c r="Y125" s="169">
        <v>10</v>
      </c>
      <c r="Z125" s="169">
        <v>20</v>
      </c>
      <c r="AA125" s="169">
        <v>10</v>
      </c>
      <c r="AB125" s="251">
        <v>20</v>
      </c>
      <c r="AC125" s="1059"/>
      <c r="AD125" s="1055"/>
      <c r="AE125" s="1055"/>
      <c r="AF125" s="1055"/>
      <c r="AG125" s="1055"/>
      <c r="AH125" s="1055"/>
      <c r="AI125" s="1283"/>
      <c r="AJ125" s="1047"/>
      <c r="AK125" s="104"/>
    </row>
    <row r="126" spans="1:16384" s="105" customFormat="1" ht="12" customHeight="1" x14ac:dyDescent="0.25">
      <c r="A126" s="1110"/>
      <c r="B126" s="1147"/>
      <c r="C126" s="998"/>
      <c r="D126" s="1028"/>
      <c r="E126" s="1031"/>
      <c r="F126" s="1031"/>
      <c r="G126" s="1011"/>
      <c r="H126" s="288"/>
      <c r="I126" s="289"/>
      <c r="J126" s="289"/>
      <c r="K126" s="290"/>
      <c r="L126" s="1109"/>
      <c r="M126" s="975"/>
      <c r="N126" s="977"/>
      <c r="O126" s="978"/>
      <c r="P126" s="981"/>
      <c r="Q126" s="981"/>
      <c r="R126" s="981"/>
      <c r="S126" s="1070"/>
      <c r="T126" s="1050"/>
      <c r="U126" s="248" t="s">
        <v>308</v>
      </c>
      <c r="V126" s="248" t="s">
        <v>308</v>
      </c>
      <c r="W126" s="248" t="s">
        <v>308</v>
      </c>
      <c r="X126" s="167" t="s">
        <v>107</v>
      </c>
      <c r="Y126" s="248" t="s">
        <v>308</v>
      </c>
      <c r="Z126" s="167" t="s">
        <v>107</v>
      </c>
      <c r="AA126" s="248" t="s">
        <v>308</v>
      </c>
      <c r="AB126" s="180" t="s">
        <v>107</v>
      </c>
      <c r="AC126" s="984"/>
      <c r="AD126" s="986"/>
      <c r="AE126" s="986"/>
      <c r="AF126" s="986"/>
      <c r="AG126" s="986"/>
      <c r="AH126" s="986"/>
      <c r="AI126" s="1284"/>
      <c r="AJ126" s="988"/>
      <c r="AK126" s="104"/>
    </row>
    <row r="127" spans="1:16384" s="105" customFormat="1" ht="11.25" customHeight="1" x14ac:dyDescent="0.25">
      <c r="A127" s="1104">
        <v>35</v>
      </c>
      <c r="B127" s="1146" t="s">
        <v>284</v>
      </c>
      <c r="C127" s="1301" t="s">
        <v>228</v>
      </c>
      <c r="D127" s="1027"/>
      <c r="E127" s="1030"/>
      <c r="F127" s="1030"/>
      <c r="G127" s="1010"/>
      <c r="H127" s="1033">
        <v>7</v>
      </c>
      <c r="I127" s="1030"/>
      <c r="J127" s="1030"/>
      <c r="K127" s="1010"/>
      <c r="L127" s="1108"/>
      <c r="M127" s="1150">
        <f t="shared" ref="M127" si="214">N127/30</f>
        <v>1.5</v>
      </c>
      <c r="N127" s="1058">
        <f t="shared" ref="N127" si="215">O127+T127</f>
        <v>45</v>
      </c>
      <c r="O127" s="977">
        <f t="shared" ref="O127" si="216">P127+Q127+R127+S127</f>
        <v>30</v>
      </c>
      <c r="P127" s="980">
        <v>4</v>
      </c>
      <c r="Q127" s="980">
        <v>22</v>
      </c>
      <c r="R127" s="980"/>
      <c r="S127" s="1017">
        <v>4</v>
      </c>
      <c r="T127" s="1049">
        <f t="shared" ref="T127" si="217">SUM(U128:AB128)</f>
        <v>15</v>
      </c>
      <c r="U127" s="291"/>
      <c r="V127" s="169"/>
      <c r="W127" s="169"/>
      <c r="X127" s="169"/>
      <c r="Y127" s="169"/>
      <c r="Z127" s="169"/>
      <c r="AA127" s="169">
        <v>30</v>
      </c>
      <c r="AB127" s="292"/>
      <c r="AC127" s="1069">
        <f t="shared" ref="AC127:AJ127" si="218">(U127+U128)/30</f>
        <v>0</v>
      </c>
      <c r="AD127" s="1067">
        <f t="shared" si="218"/>
        <v>0</v>
      </c>
      <c r="AE127" s="1067">
        <f t="shared" si="218"/>
        <v>0</v>
      </c>
      <c r="AF127" s="1067">
        <f t="shared" si="218"/>
        <v>0</v>
      </c>
      <c r="AG127" s="1067">
        <f t="shared" si="218"/>
        <v>0</v>
      </c>
      <c r="AH127" s="1067">
        <f t="shared" si="218"/>
        <v>0</v>
      </c>
      <c r="AI127" s="1282">
        <f t="shared" si="218"/>
        <v>1.5</v>
      </c>
      <c r="AJ127" s="1046">
        <f t="shared" si="218"/>
        <v>0</v>
      </c>
      <c r="AK127" s="104" t="b">
        <f>P127+Q127+R127+S127=SUM(U127:AB127)</f>
        <v>1</v>
      </c>
    </row>
    <row r="128" spans="1:16384" s="105" customFormat="1" ht="14.25" customHeight="1" x14ac:dyDescent="0.25">
      <c r="A128" s="1105"/>
      <c r="B128" s="1146"/>
      <c r="C128" s="997"/>
      <c r="D128" s="1027"/>
      <c r="E128" s="1030"/>
      <c r="F128" s="1030"/>
      <c r="G128" s="1010"/>
      <c r="H128" s="1033"/>
      <c r="I128" s="1030"/>
      <c r="J128" s="1030"/>
      <c r="K128" s="1010"/>
      <c r="L128" s="1108"/>
      <c r="M128" s="1150"/>
      <c r="N128" s="1058"/>
      <c r="O128" s="978"/>
      <c r="P128" s="980"/>
      <c r="Q128" s="980"/>
      <c r="R128" s="980"/>
      <c r="S128" s="982"/>
      <c r="T128" s="1049"/>
      <c r="U128" s="256"/>
      <c r="V128" s="169"/>
      <c r="W128" s="169"/>
      <c r="X128" s="169"/>
      <c r="Y128" s="169"/>
      <c r="Z128" s="169"/>
      <c r="AA128" s="169">
        <v>15</v>
      </c>
      <c r="AB128" s="292"/>
      <c r="AC128" s="1059"/>
      <c r="AD128" s="1055"/>
      <c r="AE128" s="1055"/>
      <c r="AF128" s="1055"/>
      <c r="AG128" s="1055"/>
      <c r="AH128" s="1055"/>
      <c r="AI128" s="1283"/>
      <c r="AJ128" s="1047"/>
      <c r="AK128" s="104"/>
    </row>
    <row r="129" spans="1:44" s="105" customFormat="1" ht="12.75" customHeight="1" x14ac:dyDescent="0.25">
      <c r="A129" s="1110"/>
      <c r="B129" s="1147"/>
      <c r="C129" s="998"/>
      <c r="D129" s="1028"/>
      <c r="E129" s="1031"/>
      <c r="F129" s="1031"/>
      <c r="G129" s="1011"/>
      <c r="H129" s="1033"/>
      <c r="I129" s="1031"/>
      <c r="J129" s="1031"/>
      <c r="K129" s="1011"/>
      <c r="L129" s="1109"/>
      <c r="M129" s="975"/>
      <c r="N129" s="977"/>
      <c r="O129" s="978"/>
      <c r="P129" s="981"/>
      <c r="Q129" s="981"/>
      <c r="R129" s="981"/>
      <c r="S129" s="982"/>
      <c r="T129" s="1050"/>
      <c r="U129" s="256"/>
      <c r="V129" s="169"/>
      <c r="W129" s="169"/>
      <c r="X129" s="169"/>
      <c r="Y129" s="169"/>
      <c r="Z129" s="169"/>
      <c r="AA129" s="248" t="s">
        <v>308</v>
      </c>
      <c r="AB129" s="292"/>
      <c r="AC129" s="984"/>
      <c r="AD129" s="986"/>
      <c r="AE129" s="986"/>
      <c r="AF129" s="986"/>
      <c r="AG129" s="986"/>
      <c r="AH129" s="986"/>
      <c r="AI129" s="1284"/>
      <c r="AJ129" s="988"/>
      <c r="AK129" s="104"/>
    </row>
    <row r="130" spans="1:44" s="105" customFormat="1" ht="12" customHeight="1" x14ac:dyDescent="0.25">
      <c r="A130" s="1104">
        <v>36</v>
      </c>
      <c r="B130" s="1255" t="s">
        <v>285</v>
      </c>
      <c r="C130" s="997" t="s">
        <v>248</v>
      </c>
      <c r="D130" s="1026"/>
      <c r="E130" s="1029"/>
      <c r="F130" s="1029"/>
      <c r="G130" s="1009"/>
      <c r="H130" s="1032">
        <v>6</v>
      </c>
      <c r="I130" s="1029"/>
      <c r="J130" s="1029"/>
      <c r="K130" s="1009"/>
      <c r="L130" s="1107"/>
      <c r="M130" s="1149">
        <f t="shared" ref="M130" si="219">N130/30</f>
        <v>1.5</v>
      </c>
      <c r="N130" s="1057">
        <f t="shared" ref="N130" si="220">O130+T130</f>
        <v>45</v>
      </c>
      <c r="O130" s="978">
        <f t="shared" ref="O130" si="221">P130+Q130+R130+S130</f>
        <v>30</v>
      </c>
      <c r="P130" s="980">
        <v>2</v>
      </c>
      <c r="Q130" s="980">
        <v>20</v>
      </c>
      <c r="R130" s="980">
        <v>6</v>
      </c>
      <c r="S130" s="1017">
        <v>2</v>
      </c>
      <c r="T130" s="1048">
        <f t="shared" ref="T130" si="222">SUM(U131:AB131)</f>
        <v>15</v>
      </c>
      <c r="U130" s="293"/>
      <c r="V130" s="204"/>
      <c r="W130" s="204"/>
      <c r="X130" s="204"/>
      <c r="Y130" s="169"/>
      <c r="Z130" s="204">
        <v>30</v>
      </c>
      <c r="AA130" s="204"/>
      <c r="AB130" s="251"/>
      <c r="AC130" s="1069">
        <f t="shared" ref="AC130:AJ130" si="223">(U130+U131)/30</f>
        <v>0</v>
      </c>
      <c r="AD130" s="1067">
        <f t="shared" si="223"/>
        <v>0</v>
      </c>
      <c r="AE130" s="1067">
        <f t="shared" si="223"/>
        <v>0</v>
      </c>
      <c r="AF130" s="1067">
        <f t="shared" si="223"/>
        <v>0</v>
      </c>
      <c r="AG130" s="1067">
        <f t="shared" si="223"/>
        <v>0</v>
      </c>
      <c r="AH130" s="1067">
        <f t="shared" si="223"/>
        <v>1.5</v>
      </c>
      <c r="AI130" s="1282">
        <f t="shared" si="223"/>
        <v>0</v>
      </c>
      <c r="AJ130" s="1046">
        <f t="shared" si="223"/>
        <v>0</v>
      </c>
      <c r="AK130" s="104" t="b">
        <f>P130+Q130+R130+S130=SUM(U130:AB130)</f>
        <v>1</v>
      </c>
    </row>
    <row r="131" spans="1:44" s="105" customFormat="1" ht="14.25" customHeight="1" x14ac:dyDescent="0.25">
      <c r="A131" s="1105"/>
      <c r="B131" s="999"/>
      <c r="C131" s="997"/>
      <c r="D131" s="1027"/>
      <c r="E131" s="1030"/>
      <c r="F131" s="1030"/>
      <c r="G131" s="1010"/>
      <c r="H131" s="1033"/>
      <c r="I131" s="1030"/>
      <c r="J131" s="1030"/>
      <c r="K131" s="1010"/>
      <c r="L131" s="1108"/>
      <c r="M131" s="1150"/>
      <c r="N131" s="1058"/>
      <c r="O131" s="978"/>
      <c r="P131" s="980"/>
      <c r="Q131" s="980"/>
      <c r="R131" s="980"/>
      <c r="S131" s="982"/>
      <c r="T131" s="1049"/>
      <c r="U131" s="293"/>
      <c r="V131" s="204"/>
      <c r="W131" s="204"/>
      <c r="X131" s="204"/>
      <c r="Y131" s="169"/>
      <c r="Z131" s="204">
        <v>15</v>
      </c>
      <c r="AA131" s="204"/>
      <c r="AB131" s="251"/>
      <c r="AC131" s="1059"/>
      <c r="AD131" s="1055"/>
      <c r="AE131" s="1055"/>
      <c r="AF131" s="1055"/>
      <c r="AG131" s="1055"/>
      <c r="AH131" s="1055"/>
      <c r="AI131" s="1283"/>
      <c r="AJ131" s="1047"/>
      <c r="AK131" s="104"/>
    </row>
    <row r="132" spans="1:44" s="105" customFormat="1" ht="14.25" customHeight="1" x14ac:dyDescent="0.25">
      <c r="A132" s="1110"/>
      <c r="B132" s="1000"/>
      <c r="C132" s="998"/>
      <c r="D132" s="1028"/>
      <c r="E132" s="1031"/>
      <c r="F132" s="1031"/>
      <c r="G132" s="1011"/>
      <c r="H132" s="1034"/>
      <c r="I132" s="1031"/>
      <c r="J132" s="1031"/>
      <c r="K132" s="1011"/>
      <c r="L132" s="1109"/>
      <c r="M132" s="975"/>
      <c r="N132" s="977"/>
      <c r="O132" s="978"/>
      <c r="P132" s="981"/>
      <c r="Q132" s="981"/>
      <c r="R132" s="981"/>
      <c r="S132" s="982"/>
      <c r="T132" s="1050"/>
      <c r="U132" s="293"/>
      <c r="V132" s="204"/>
      <c r="W132" s="204"/>
      <c r="X132" s="204"/>
      <c r="Y132" s="166"/>
      <c r="Z132" s="166" t="s">
        <v>308</v>
      </c>
      <c r="AA132" s="204"/>
      <c r="AB132" s="294"/>
      <c r="AC132" s="984"/>
      <c r="AD132" s="986"/>
      <c r="AE132" s="986"/>
      <c r="AF132" s="986"/>
      <c r="AG132" s="986"/>
      <c r="AH132" s="986"/>
      <c r="AI132" s="1284"/>
      <c r="AJ132" s="988"/>
      <c r="AK132" s="104"/>
    </row>
    <row r="133" spans="1:44" s="105" customFormat="1" ht="14.25" customHeight="1" x14ac:dyDescent="0.25">
      <c r="A133" s="1104">
        <v>37</v>
      </c>
      <c r="B133" s="1146" t="s">
        <v>286</v>
      </c>
      <c r="C133" s="997" t="s">
        <v>247</v>
      </c>
      <c r="D133" s="1026"/>
      <c r="E133" s="1029"/>
      <c r="F133" s="1029"/>
      <c r="G133" s="1009"/>
      <c r="H133" s="1032">
        <v>5</v>
      </c>
      <c r="I133" s="1029"/>
      <c r="J133" s="1029"/>
      <c r="K133" s="1009"/>
      <c r="L133" s="1107"/>
      <c r="M133" s="1149">
        <f t="shared" ref="M133" si="224">N133/30</f>
        <v>1.5</v>
      </c>
      <c r="N133" s="1057">
        <f t="shared" ref="N133" si="225">O133+T133</f>
        <v>45</v>
      </c>
      <c r="O133" s="978">
        <f t="shared" ref="O133" si="226">P133+Q133+R133+S133</f>
        <v>30</v>
      </c>
      <c r="P133" s="980">
        <v>4</v>
      </c>
      <c r="Q133" s="980">
        <v>18</v>
      </c>
      <c r="R133" s="980">
        <v>6</v>
      </c>
      <c r="S133" s="1017">
        <v>2</v>
      </c>
      <c r="T133" s="1048">
        <f>SUM(U134:AB134)</f>
        <v>15</v>
      </c>
      <c r="U133" s="291"/>
      <c r="V133" s="169"/>
      <c r="W133" s="169"/>
      <c r="X133" s="169"/>
      <c r="Y133" s="169">
        <v>30</v>
      </c>
      <c r="Z133" s="169"/>
      <c r="AA133" s="169"/>
      <c r="AB133" s="292"/>
      <c r="AC133" s="1069">
        <f t="shared" ref="AC133:AJ133" si="227">(U133+U134)/30</f>
        <v>0</v>
      </c>
      <c r="AD133" s="1067">
        <f t="shared" si="227"/>
        <v>0</v>
      </c>
      <c r="AE133" s="1067">
        <f t="shared" si="227"/>
        <v>0</v>
      </c>
      <c r="AF133" s="1067">
        <f t="shared" si="227"/>
        <v>0</v>
      </c>
      <c r="AG133" s="1067">
        <f t="shared" si="227"/>
        <v>1.5</v>
      </c>
      <c r="AH133" s="1067">
        <f t="shared" si="227"/>
        <v>0</v>
      </c>
      <c r="AI133" s="1282">
        <f t="shared" si="227"/>
        <v>0</v>
      </c>
      <c r="AJ133" s="1046">
        <f t="shared" si="227"/>
        <v>0</v>
      </c>
      <c r="AK133" s="104" t="b">
        <f>P133+Q133+R133+S133=SUM(U133:AB133)</f>
        <v>1</v>
      </c>
    </row>
    <row r="134" spans="1:44" s="105" customFormat="1" ht="12.75" customHeight="1" x14ac:dyDescent="0.25">
      <c r="A134" s="1105"/>
      <c r="B134" s="1146"/>
      <c r="C134" s="997"/>
      <c r="D134" s="1027"/>
      <c r="E134" s="1030"/>
      <c r="F134" s="1030"/>
      <c r="G134" s="1010"/>
      <c r="H134" s="1033"/>
      <c r="I134" s="1030"/>
      <c r="J134" s="1030"/>
      <c r="K134" s="1010"/>
      <c r="L134" s="1108"/>
      <c r="M134" s="1150"/>
      <c r="N134" s="1058"/>
      <c r="O134" s="978"/>
      <c r="P134" s="980"/>
      <c r="Q134" s="980"/>
      <c r="R134" s="980"/>
      <c r="S134" s="982"/>
      <c r="T134" s="1049"/>
      <c r="U134" s="256"/>
      <c r="V134" s="169"/>
      <c r="W134" s="169"/>
      <c r="X134" s="169"/>
      <c r="Y134" s="169">
        <v>15</v>
      </c>
      <c r="Z134" s="169"/>
      <c r="AA134" s="169"/>
      <c r="AB134" s="292"/>
      <c r="AC134" s="1059"/>
      <c r="AD134" s="1055"/>
      <c r="AE134" s="1055"/>
      <c r="AF134" s="1055"/>
      <c r="AG134" s="1055"/>
      <c r="AH134" s="1055"/>
      <c r="AI134" s="1283"/>
      <c r="AJ134" s="1047"/>
      <c r="AK134" s="104"/>
    </row>
    <row r="135" spans="1:44" s="105" customFormat="1" ht="13.5" customHeight="1" x14ac:dyDescent="0.25">
      <c r="A135" s="1110"/>
      <c r="B135" s="1147"/>
      <c r="C135" s="998"/>
      <c r="D135" s="1028"/>
      <c r="E135" s="1031"/>
      <c r="F135" s="1031"/>
      <c r="G135" s="1011"/>
      <c r="H135" s="1034"/>
      <c r="I135" s="1031"/>
      <c r="J135" s="1031"/>
      <c r="K135" s="1011"/>
      <c r="L135" s="1109"/>
      <c r="M135" s="975"/>
      <c r="N135" s="977"/>
      <c r="O135" s="978"/>
      <c r="P135" s="981"/>
      <c r="Q135" s="981"/>
      <c r="R135" s="981"/>
      <c r="S135" s="982"/>
      <c r="T135" s="1050"/>
      <c r="U135" s="256"/>
      <c r="V135" s="169"/>
      <c r="W135" s="169"/>
      <c r="X135" s="169"/>
      <c r="Y135" s="248" t="s">
        <v>308</v>
      </c>
      <c r="Z135" s="169"/>
      <c r="AA135" s="169"/>
      <c r="AB135" s="251"/>
      <c r="AC135" s="984"/>
      <c r="AD135" s="986"/>
      <c r="AE135" s="986"/>
      <c r="AF135" s="986"/>
      <c r="AG135" s="986"/>
      <c r="AH135" s="986"/>
      <c r="AI135" s="1284"/>
      <c r="AJ135" s="988"/>
      <c r="AK135" s="104"/>
    </row>
    <row r="136" spans="1:44" s="112" customFormat="1" ht="14.25" customHeight="1" x14ac:dyDescent="0.25">
      <c r="A136" s="1104">
        <v>38</v>
      </c>
      <c r="B136" s="1146" t="s">
        <v>287</v>
      </c>
      <c r="C136" s="997" t="s">
        <v>325</v>
      </c>
      <c r="D136" s="1027">
        <v>2</v>
      </c>
      <c r="E136" s="1030">
        <v>4</v>
      </c>
      <c r="F136" s="1030">
        <v>6</v>
      </c>
      <c r="G136" s="1010">
        <v>8</v>
      </c>
      <c r="H136" s="1033">
        <v>1</v>
      </c>
      <c r="I136" s="1030">
        <v>3</v>
      </c>
      <c r="J136" s="1030">
        <v>5</v>
      </c>
      <c r="K136" s="1010">
        <v>7</v>
      </c>
      <c r="L136" s="1108"/>
      <c r="M136" s="1150">
        <f>N136/30</f>
        <v>9</v>
      </c>
      <c r="N136" s="1058">
        <f>O136</f>
        <v>270</v>
      </c>
      <c r="O136" s="977">
        <f>P136+Q136+R136+S136</f>
        <v>270</v>
      </c>
      <c r="P136" s="980">
        <v>16</v>
      </c>
      <c r="Q136" s="980"/>
      <c r="R136" s="980">
        <v>214</v>
      </c>
      <c r="S136" s="1017">
        <v>40</v>
      </c>
      <c r="T136" s="1049" t="s">
        <v>212</v>
      </c>
      <c r="U136" s="295">
        <v>30</v>
      </c>
      <c r="V136" s="189">
        <v>30</v>
      </c>
      <c r="W136" s="189">
        <v>30</v>
      </c>
      <c r="X136" s="189">
        <v>40</v>
      </c>
      <c r="Y136" s="189">
        <v>30</v>
      </c>
      <c r="Z136" s="189">
        <v>40</v>
      </c>
      <c r="AA136" s="189">
        <v>40</v>
      </c>
      <c r="AB136" s="228">
        <v>30</v>
      </c>
      <c r="AC136" s="1238">
        <f>U136/30</f>
        <v>1</v>
      </c>
      <c r="AD136" s="1065">
        <f>V136/30</f>
        <v>1</v>
      </c>
      <c r="AE136" s="1065">
        <f t="shared" ref="AE136:AJ136" si="228">W136/30</f>
        <v>1</v>
      </c>
      <c r="AF136" s="1065">
        <f t="shared" si="228"/>
        <v>1.3333333333333333</v>
      </c>
      <c r="AG136" s="1065">
        <f t="shared" si="228"/>
        <v>1</v>
      </c>
      <c r="AH136" s="1065">
        <f t="shared" si="228"/>
        <v>1.3333333333333333</v>
      </c>
      <c r="AI136" s="1065">
        <f t="shared" si="228"/>
        <v>1.3333333333333333</v>
      </c>
      <c r="AJ136" s="1286">
        <f t="shared" si="228"/>
        <v>1</v>
      </c>
      <c r="AK136" s="104" t="b">
        <f>P136+Q136+R136+S136=SUM(U136:AB136)</f>
        <v>1</v>
      </c>
    </row>
    <row r="137" spans="1:44" s="112" customFormat="1" ht="13.5" customHeight="1" x14ac:dyDescent="0.25">
      <c r="A137" s="1105"/>
      <c r="B137" s="1146"/>
      <c r="C137" s="997"/>
      <c r="D137" s="1027"/>
      <c r="E137" s="1030"/>
      <c r="F137" s="1030"/>
      <c r="G137" s="1010"/>
      <c r="H137" s="1033"/>
      <c r="I137" s="1030"/>
      <c r="J137" s="1030"/>
      <c r="K137" s="1010"/>
      <c r="L137" s="1108"/>
      <c r="M137" s="1150"/>
      <c r="N137" s="1058"/>
      <c r="O137" s="978"/>
      <c r="P137" s="980"/>
      <c r="Q137" s="980"/>
      <c r="R137" s="980"/>
      <c r="S137" s="982"/>
      <c r="T137" s="1049"/>
      <c r="U137" s="256" t="s">
        <v>298</v>
      </c>
      <c r="V137" s="169" t="s">
        <v>298</v>
      </c>
      <c r="W137" s="169" t="s">
        <v>298</v>
      </c>
      <c r="X137" s="169" t="s">
        <v>299</v>
      </c>
      <c r="Y137" s="169" t="s">
        <v>298</v>
      </c>
      <c r="Z137" s="169" t="s">
        <v>299</v>
      </c>
      <c r="AA137" s="169" t="s">
        <v>299</v>
      </c>
      <c r="AB137" s="251" t="s">
        <v>298</v>
      </c>
      <c r="AC137" s="1045"/>
      <c r="AD137" s="1038"/>
      <c r="AE137" s="1038"/>
      <c r="AF137" s="1038"/>
      <c r="AG137" s="1038"/>
      <c r="AH137" s="1038"/>
      <c r="AI137" s="1038"/>
      <c r="AJ137" s="1037"/>
    </row>
    <row r="138" spans="1:44" s="112" customFormat="1" ht="14.25" customHeight="1" x14ac:dyDescent="0.25">
      <c r="A138" s="1110"/>
      <c r="B138" s="1147"/>
      <c r="C138" s="997"/>
      <c r="D138" s="1028"/>
      <c r="E138" s="1031"/>
      <c r="F138" s="1031"/>
      <c r="G138" s="1011"/>
      <c r="H138" s="1033"/>
      <c r="I138" s="1031"/>
      <c r="J138" s="1031"/>
      <c r="K138" s="1011"/>
      <c r="L138" s="1109"/>
      <c r="M138" s="975"/>
      <c r="N138" s="977"/>
      <c r="O138" s="978"/>
      <c r="P138" s="981"/>
      <c r="Q138" s="981"/>
      <c r="R138" s="981"/>
      <c r="S138" s="982"/>
      <c r="T138" s="1050"/>
      <c r="U138" s="166" t="s">
        <v>308</v>
      </c>
      <c r="V138" s="167" t="s">
        <v>107</v>
      </c>
      <c r="W138" s="166" t="s">
        <v>308</v>
      </c>
      <c r="X138" s="167" t="s">
        <v>107</v>
      </c>
      <c r="Y138" s="166" t="s">
        <v>308</v>
      </c>
      <c r="Z138" s="167" t="s">
        <v>107</v>
      </c>
      <c r="AA138" s="166" t="s">
        <v>308</v>
      </c>
      <c r="AB138" s="180" t="s">
        <v>107</v>
      </c>
      <c r="AC138" s="1045"/>
      <c r="AD138" s="1038"/>
      <c r="AE138" s="1038"/>
      <c r="AF138" s="1038"/>
      <c r="AG138" s="1038"/>
      <c r="AH138" s="1038"/>
      <c r="AI138" s="1038"/>
      <c r="AJ138" s="1037"/>
    </row>
    <row r="139" spans="1:44" s="105" customFormat="1" ht="13.5" customHeight="1" x14ac:dyDescent="0.25">
      <c r="A139" s="1104">
        <v>39</v>
      </c>
      <c r="B139" s="1255" t="s">
        <v>288</v>
      </c>
      <c r="C139" s="1301" t="s">
        <v>231</v>
      </c>
      <c r="D139" s="1026"/>
      <c r="E139" s="1029"/>
      <c r="F139" s="1029"/>
      <c r="G139" s="1009"/>
      <c r="H139" s="1032">
        <v>7</v>
      </c>
      <c r="I139" s="1029"/>
      <c r="J139" s="1029"/>
      <c r="K139" s="1009"/>
      <c r="L139" s="1107"/>
      <c r="M139" s="1149">
        <f t="shared" ref="M139" si="229">N139/30</f>
        <v>1</v>
      </c>
      <c r="N139" s="1057">
        <f t="shared" ref="N139" si="230">O139+T139</f>
        <v>30</v>
      </c>
      <c r="O139" s="1057">
        <f t="shared" ref="O139" si="231">P139+Q139+R139+S139</f>
        <v>20</v>
      </c>
      <c r="P139" s="979"/>
      <c r="Q139" s="979">
        <v>8</v>
      </c>
      <c r="R139" s="1136">
        <v>10</v>
      </c>
      <c r="S139" s="1136">
        <v>2</v>
      </c>
      <c r="T139" s="1048">
        <f t="shared" ref="T139" si="232">SUM(U140:AB140)</f>
        <v>10</v>
      </c>
      <c r="U139" s="291"/>
      <c r="V139" s="169"/>
      <c r="W139" s="169"/>
      <c r="X139" s="169"/>
      <c r="Y139" s="169"/>
      <c r="Z139" s="169"/>
      <c r="AA139" s="169">
        <v>20</v>
      </c>
      <c r="AB139" s="292"/>
      <c r="AC139" s="1069">
        <f t="shared" ref="AC139:AJ139" si="233">(U139+U140)/30</f>
        <v>0</v>
      </c>
      <c r="AD139" s="1067">
        <f t="shared" si="233"/>
        <v>0</v>
      </c>
      <c r="AE139" s="1067">
        <f t="shared" si="233"/>
        <v>0</v>
      </c>
      <c r="AF139" s="1067">
        <f t="shared" si="233"/>
        <v>0</v>
      </c>
      <c r="AG139" s="1067">
        <f t="shared" si="233"/>
        <v>0</v>
      </c>
      <c r="AH139" s="1067">
        <f t="shared" si="233"/>
        <v>0</v>
      </c>
      <c r="AI139" s="1067">
        <f t="shared" si="233"/>
        <v>1</v>
      </c>
      <c r="AJ139" s="1046">
        <f t="shared" si="233"/>
        <v>0</v>
      </c>
      <c r="AK139" s="104" t="b">
        <f>P139+Q139+R139+S139=SUM(U139:AB139)</f>
        <v>1</v>
      </c>
    </row>
    <row r="140" spans="1:44" s="105" customFormat="1" ht="13.5" customHeight="1" x14ac:dyDescent="0.25">
      <c r="A140" s="1105"/>
      <c r="B140" s="999"/>
      <c r="C140" s="997"/>
      <c r="D140" s="1027"/>
      <c r="E140" s="1030"/>
      <c r="F140" s="1030"/>
      <c r="G140" s="1010"/>
      <c r="H140" s="1033"/>
      <c r="I140" s="1030"/>
      <c r="J140" s="1030"/>
      <c r="K140" s="1010"/>
      <c r="L140" s="1108"/>
      <c r="M140" s="1150"/>
      <c r="N140" s="1058"/>
      <c r="O140" s="1058"/>
      <c r="P140" s="980"/>
      <c r="Q140" s="980"/>
      <c r="R140" s="1137"/>
      <c r="S140" s="1137"/>
      <c r="T140" s="1049"/>
      <c r="U140" s="256"/>
      <c r="V140" s="169"/>
      <c r="W140" s="169"/>
      <c r="X140" s="169"/>
      <c r="Y140" s="169"/>
      <c r="Z140" s="169"/>
      <c r="AA140" s="169">
        <v>10</v>
      </c>
      <c r="AB140" s="292"/>
      <c r="AC140" s="1059"/>
      <c r="AD140" s="1055"/>
      <c r="AE140" s="1055"/>
      <c r="AF140" s="1055"/>
      <c r="AG140" s="1055"/>
      <c r="AH140" s="1055"/>
      <c r="AI140" s="1055"/>
      <c r="AJ140" s="1047"/>
      <c r="AK140" s="104"/>
    </row>
    <row r="141" spans="1:44" s="113" customFormat="1" ht="13.5" customHeight="1" x14ac:dyDescent="0.25">
      <c r="A141" s="1110"/>
      <c r="B141" s="1000"/>
      <c r="C141" s="998"/>
      <c r="D141" s="1028"/>
      <c r="E141" s="1031"/>
      <c r="F141" s="1031"/>
      <c r="G141" s="1011"/>
      <c r="H141" s="1034"/>
      <c r="I141" s="1031"/>
      <c r="J141" s="1031"/>
      <c r="K141" s="1011"/>
      <c r="L141" s="1109"/>
      <c r="M141" s="975"/>
      <c r="N141" s="977"/>
      <c r="O141" s="977"/>
      <c r="P141" s="981"/>
      <c r="Q141" s="981"/>
      <c r="R141" s="1017"/>
      <c r="S141" s="1017"/>
      <c r="T141" s="1050"/>
      <c r="U141" s="256"/>
      <c r="V141" s="169"/>
      <c r="W141" s="169"/>
      <c r="X141" s="169"/>
      <c r="Y141" s="169"/>
      <c r="Z141" s="166"/>
      <c r="AA141" s="166" t="s">
        <v>308</v>
      </c>
      <c r="AB141" s="292"/>
      <c r="AC141" s="984"/>
      <c r="AD141" s="986"/>
      <c r="AE141" s="986"/>
      <c r="AF141" s="986"/>
      <c r="AG141" s="986"/>
      <c r="AH141" s="986"/>
      <c r="AI141" s="986"/>
      <c r="AJ141" s="988"/>
      <c r="AK141" s="104"/>
      <c r="AL141" s="105"/>
      <c r="AM141" s="105"/>
      <c r="AN141" s="105"/>
      <c r="AO141" s="105"/>
      <c r="AP141" s="105"/>
      <c r="AQ141" s="105"/>
      <c r="AR141" s="105"/>
    </row>
    <row r="142" spans="1:44" s="113" customFormat="1" ht="14.25" customHeight="1" x14ac:dyDescent="0.25">
      <c r="A142" s="1105">
        <v>40</v>
      </c>
      <c r="B142" s="999" t="s">
        <v>289</v>
      </c>
      <c r="C142" s="997" t="s">
        <v>282</v>
      </c>
      <c r="D142" s="1027"/>
      <c r="E142" s="1030"/>
      <c r="F142" s="1030"/>
      <c r="G142" s="1010"/>
      <c r="H142" s="1033">
        <v>6</v>
      </c>
      <c r="I142" s="1030"/>
      <c r="J142" s="1030"/>
      <c r="K142" s="1010"/>
      <c r="L142" s="1108"/>
      <c r="M142" s="1150">
        <f t="shared" ref="M142" si="234">N142/30</f>
        <v>1</v>
      </c>
      <c r="N142" s="1058">
        <f t="shared" ref="N142" si="235">O142+T142</f>
        <v>30</v>
      </c>
      <c r="O142" s="1058">
        <f t="shared" ref="O142" si="236">P142+Q142+R142+S142</f>
        <v>20</v>
      </c>
      <c r="P142" s="980"/>
      <c r="Q142" s="980">
        <v>14</v>
      </c>
      <c r="R142" s="980">
        <v>4</v>
      </c>
      <c r="S142" s="1137">
        <v>2</v>
      </c>
      <c r="T142" s="1049">
        <f t="shared" ref="T142" si="237">SUM(U143:AB143)</f>
        <v>10</v>
      </c>
      <c r="U142" s="392"/>
      <c r="V142" s="189"/>
      <c r="W142" s="189"/>
      <c r="X142" s="189"/>
      <c r="Y142" s="189"/>
      <c r="Z142" s="189">
        <v>20</v>
      </c>
      <c r="AA142" s="189"/>
      <c r="AB142" s="296"/>
      <c r="AC142" s="1059">
        <f t="shared" ref="AC142:AJ142" si="238">(U142+U143)/30</f>
        <v>0</v>
      </c>
      <c r="AD142" s="1055">
        <f t="shared" si="238"/>
        <v>0</v>
      </c>
      <c r="AE142" s="1055">
        <f t="shared" si="238"/>
        <v>0</v>
      </c>
      <c r="AF142" s="1055">
        <f t="shared" si="238"/>
        <v>0</v>
      </c>
      <c r="AG142" s="1055">
        <f t="shared" si="238"/>
        <v>0</v>
      </c>
      <c r="AH142" s="1055">
        <f t="shared" si="238"/>
        <v>1</v>
      </c>
      <c r="AI142" s="1055">
        <f t="shared" si="238"/>
        <v>0</v>
      </c>
      <c r="AJ142" s="1047">
        <f t="shared" si="238"/>
        <v>0</v>
      </c>
      <c r="AK142" s="104" t="b">
        <f>P142+Q142+R142+S142=SUM(U142:AB142)</f>
        <v>1</v>
      </c>
      <c r="AL142" s="105"/>
      <c r="AM142" s="105"/>
      <c r="AN142" s="105"/>
      <c r="AO142" s="105"/>
      <c r="AP142" s="105"/>
      <c r="AQ142" s="105"/>
      <c r="AR142" s="105"/>
    </row>
    <row r="143" spans="1:44" s="113" customFormat="1" ht="16.5" customHeight="1" x14ac:dyDescent="0.25">
      <c r="A143" s="1105"/>
      <c r="B143" s="999"/>
      <c r="C143" s="997"/>
      <c r="D143" s="1027"/>
      <c r="E143" s="1030"/>
      <c r="F143" s="1030"/>
      <c r="G143" s="1010"/>
      <c r="H143" s="1033"/>
      <c r="I143" s="1030"/>
      <c r="J143" s="1030"/>
      <c r="K143" s="1010"/>
      <c r="L143" s="1108"/>
      <c r="M143" s="1150"/>
      <c r="N143" s="1058"/>
      <c r="O143" s="1058"/>
      <c r="P143" s="980"/>
      <c r="Q143" s="980"/>
      <c r="R143" s="980"/>
      <c r="S143" s="1137"/>
      <c r="T143" s="1049"/>
      <c r="U143" s="256"/>
      <c r="V143" s="169"/>
      <c r="W143" s="169"/>
      <c r="X143" s="169"/>
      <c r="Y143" s="169"/>
      <c r="Z143" s="169">
        <v>10</v>
      </c>
      <c r="AA143" s="169"/>
      <c r="AB143" s="292"/>
      <c r="AC143" s="1059"/>
      <c r="AD143" s="1055"/>
      <c r="AE143" s="1055"/>
      <c r="AF143" s="1055"/>
      <c r="AG143" s="1055"/>
      <c r="AH143" s="1055"/>
      <c r="AI143" s="1055"/>
      <c r="AJ143" s="1047"/>
      <c r="AK143" s="111"/>
      <c r="AL143" s="105"/>
      <c r="AM143" s="105"/>
      <c r="AN143" s="105"/>
      <c r="AO143" s="105"/>
      <c r="AP143" s="105"/>
      <c r="AQ143" s="105"/>
      <c r="AR143" s="105"/>
    </row>
    <row r="144" spans="1:44" s="113" customFormat="1" ht="15" customHeight="1" thickBot="1" x14ac:dyDescent="0.3">
      <c r="A144" s="1106"/>
      <c r="B144" s="1327"/>
      <c r="C144" s="1336"/>
      <c r="D144" s="1027"/>
      <c r="E144" s="1030"/>
      <c r="F144" s="1030"/>
      <c r="G144" s="1010"/>
      <c r="H144" s="1033"/>
      <c r="I144" s="1030"/>
      <c r="J144" s="1030"/>
      <c r="K144" s="1010"/>
      <c r="L144" s="1108"/>
      <c r="M144" s="1150"/>
      <c r="N144" s="1058"/>
      <c r="O144" s="1058"/>
      <c r="P144" s="980"/>
      <c r="Q144" s="980"/>
      <c r="R144" s="980"/>
      <c r="S144" s="1137"/>
      <c r="T144" s="1049"/>
      <c r="U144" s="293"/>
      <c r="V144" s="204"/>
      <c r="W144" s="204"/>
      <c r="X144" s="204"/>
      <c r="Y144" s="204"/>
      <c r="Z144" s="166" t="s">
        <v>308</v>
      </c>
      <c r="AA144" s="258"/>
      <c r="AB144" s="297"/>
      <c r="AC144" s="1059"/>
      <c r="AD144" s="1055"/>
      <c r="AE144" s="1055"/>
      <c r="AF144" s="1055"/>
      <c r="AG144" s="1055"/>
      <c r="AH144" s="1055"/>
      <c r="AI144" s="1055"/>
      <c r="AJ144" s="1047"/>
      <c r="AK144" s="111"/>
      <c r="AL144" s="105"/>
      <c r="AM144" s="105"/>
      <c r="AN144" s="105"/>
      <c r="AO144" s="105"/>
      <c r="AP144" s="105"/>
      <c r="AQ144" s="105"/>
      <c r="AR144" s="105"/>
    </row>
    <row r="145" spans="1:44" s="691" customFormat="1" ht="14.25" customHeight="1" x14ac:dyDescent="0.25">
      <c r="A145" s="1018" t="s">
        <v>297</v>
      </c>
      <c r="B145" s="1019"/>
      <c r="C145" s="1020"/>
      <c r="D145" s="685"/>
      <c r="E145" s="686"/>
      <c r="F145" s="686"/>
      <c r="G145" s="687"/>
      <c r="H145" s="1501"/>
      <c r="I145" s="1520"/>
      <c r="J145" s="1520"/>
      <c r="K145" s="1522"/>
      <c r="L145" s="1518"/>
      <c r="M145" s="1116">
        <f>SUM(M124:M144)</f>
        <v>35.5</v>
      </c>
      <c r="N145" s="995">
        <f t="shared" ref="N145:T145" si="239">SUM(N124:N144)</f>
        <v>1065</v>
      </c>
      <c r="O145" s="995">
        <f t="shared" si="239"/>
        <v>850</v>
      </c>
      <c r="P145" s="995">
        <f t="shared" si="239"/>
        <v>26</v>
      </c>
      <c r="Q145" s="995">
        <f t="shared" si="239"/>
        <v>82</v>
      </c>
      <c r="R145" s="995">
        <f t="shared" si="239"/>
        <v>652</v>
      </c>
      <c r="S145" s="995">
        <f t="shared" si="239"/>
        <v>90</v>
      </c>
      <c r="T145" s="992">
        <f t="shared" si="239"/>
        <v>215</v>
      </c>
      <c r="U145" s="597">
        <f>SUM(U124,U127,U130,U133,U136,U139,U142)</f>
        <v>80</v>
      </c>
      <c r="V145" s="688">
        <f t="shared" ref="V145:AB145" si="240">SUM(V124,V127,V130,V133,V136,V139,V142)</f>
        <v>80</v>
      </c>
      <c r="W145" s="688">
        <f t="shared" si="240"/>
        <v>80</v>
      </c>
      <c r="X145" s="688">
        <f t="shared" si="240"/>
        <v>100</v>
      </c>
      <c r="Y145" s="688">
        <f t="shared" si="240"/>
        <v>120</v>
      </c>
      <c r="Z145" s="688">
        <f t="shared" si="240"/>
        <v>150</v>
      </c>
      <c r="AA145" s="688">
        <f t="shared" si="240"/>
        <v>150</v>
      </c>
      <c r="AB145" s="689">
        <f t="shared" si="240"/>
        <v>90</v>
      </c>
      <c r="AC145" s="1051">
        <f>SUM(AC124:AC144)</f>
        <v>3.3333333333333335</v>
      </c>
      <c r="AD145" s="1053">
        <f t="shared" ref="AD145:AJ145" si="241">SUM(AD124:AD144)</f>
        <v>3.3333333333333335</v>
      </c>
      <c r="AE145" s="1053">
        <f t="shared" si="241"/>
        <v>3.3333333333333335</v>
      </c>
      <c r="AF145" s="1053">
        <f t="shared" si="241"/>
        <v>4.333333333333333</v>
      </c>
      <c r="AG145" s="1053">
        <f t="shared" si="241"/>
        <v>4.8333333333333339</v>
      </c>
      <c r="AH145" s="1053">
        <f t="shared" si="241"/>
        <v>6.4999999999999991</v>
      </c>
      <c r="AI145" s="1053">
        <f t="shared" si="241"/>
        <v>6.166666666666667</v>
      </c>
      <c r="AJ145" s="1053">
        <f t="shared" si="241"/>
        <v>3.6666666666666665</v>
      </c>
      <c r="AK145" s="690" t="b">
        <f>(U145+U146)/30=AC145</f>
        <v>1</v>
      </c>
      <c r="AL145" s="690" t="b">
        <f t="shared" ref="AL145" si="242">(V145+V146)/30=AD145</f>
        <v>1</v>
      </c>
      <c r="AM145" s="690" t="b">
        <f t="shared" ref="AM145" si="243">(W145+W146)/30=AE145</f>
        <v>1</v>
      </c>
      <c r="AN145" s="690" t="b">
        <f t="shared" ref="AN145" si="244">(X145+X146)/30=AF145</f>
        <v>1</v>
      </c>
      <c r="AO145" s="690" t="b">
        <f t="shared" ref="AO145" si="245">(Y145+Y146)/30=AG145</f>
        <v>1</v>
      </c>
      <c r="AP145" s="690" t="b">
        <f t="shared" ref="AP145" si="246">(Z145+Z146)/30=AH145</f>
        <v>1</v>
      </c>
      <c r="AQ145" s="690" t="b">
        <f t="shared" ref="AQ145" si="247">(AA145+AA146)/30=AI145</f>
        <v>1</v>
      </c>
      <c r="AR145" s="690" t="b">
        <f t="shared" ref="AR145" si="248">(AB145+AB146)/30=AJ145</f>
        <v>1</v>
      </c>
    </row>
    <row r="146" spans="1:44" s="691" customFormat="1" ht="15" customHeight="1" thickBot="1" x14ac:dyDescent="0.3">
      <c r="A146" s="1021"/>
      <c r="B146" s="1022"/>
      <c r="C146" s="1023"/>
      <c r="D146" s="692"/>
      <c r="E146" s="693"/>
      <c r="F146" s="693"/>
      <c r="G146" s="694"/>
      <c r="H146" s="1502"/>
      <c r="I146" s="1521"/>
      <c r="J146" s="1521"/>
      <c r="K146" s="1523"/>
      <c r="L146" s="1519"/>
      <c r="M146" s="1132"/>
      <c r="N146" s="996"/>
      <c r="O146" s="996"/>
      <c r="P146" s="996"/>
      <c r="Q146" s="996"/>
      <c r="R146" s="996"/>
      <c r="S146" s="996"/>
      <c r="T146" s="993"/>
      <c r="U146" s="603">
        <f>SUM(U125,U128,U131,U134,U137,U140,U143)</f>
        <v>20</v>
      </c>
      <c r="V146" s="695">
        <f t="shared" ref="V146:AB146" si="249">SUM(V125,V128,V131,V134,V137,V140,V143)</f>
        <v>20</v>
      </c>
      <c r="W146" s="695">
        <f t="shared" si="249"/>
        <v>20</v>
      </c>
      <c r="X146" s="695">
        <f t="shared" si="249"/>
        <v>30</v>
      </c>
      <c r="Y146" s="695">
        <f t="shared" si="249"/>
        <v>25</v>
      </c>
      <c r="Z146" s="695">
        <f t="shared" si="249"/>
        <v>45</v>
      </c>
      <c r="AA146" s="695">
        <f t="shared" si="249"/>
        <v>35</v>
      </c>
      <c r="AB146" s="696">
        <f t="shared" si="249"/>
        <v>20</v>
      </c>
      <c r="AC146" s="1052"/>
      <c r="AD146" s="1054"/>
      <c r="AE146" s="1054"/>
      <c r="AF146" s="1054"/>
      <c r="AG146" s="1054"/>
      <c r="AH146" s="1054"/>
      <c r="AI146" s="1054"/>
      <c r="AJ146" s="1054"/>
      <c r="AK146" s="697"/>
    </row>
    <row r="147" spans="1:44" s="109" customFormat="1" ht="15" customHeight="1" thickBot="1" x14ac:dyDescent="0.3">
      <c r="A147" s="1340" t="s">
        <v>296</v>
      </c>
      <c r="B147" s="1341"/>
      <c r="C147" s="1341"/>
      <c r="D147" s="1341"/>
      <c r="E147" s="1341"/>
      <c r="F147" s="1341"/>
      <c r="G147" s="1341"/>
      <c r="H147" s="1341"/>
      <c r="I147" s="1341"/>
      <c r="J147" s="1341"/>
      <c r="K147" s="1341"/>
      <c r="L147" s="1341"/>
      <c r="M147" s="1341"/>
      <c r="N147" s="1341"/>
      <c r="O147" s="1341"/>
      <c r="P147" s="1341"/>
      <c r="Q147" s="1341"/>
      <c r="R147" s="1341"/>
      <c r="S147" s="1341"/>
      <c r="T147" s="1341"/>
      <c r="U147" s="1341"/>
      <c r="V147" s="1341"/>
      <c r="W147" s="1341"/>
      <c r="X147" s="1341"/>
      <c r="Y147" s="1341"/>
      <c r="Z147" s="1341"/>
      <c r="AA147" s="1341"/>
      <c r="AB147" s="1341"/>
      <c r="AC147" s="1341"/>
      <c r="AD147" s="1341"/>
      <c r="AE147" s="1341"/>
      <c r="AF147" s="1341"/>
      <c r="AG147" s="1341"/>
      <c r="AH147" s="1341"/>
      <c r="AI147" s="1341"/>
      <c r="AJ147" s="1517"/>
      <c r="AK147" s="108"/>
    </row>
    <row r="148" spans="1:44" s="109" customFormat="1" ht="13.5" customHeight="1" thickBot="1" x14ac:dyDescent="0.3">
      <c r="A148" s="1088" t="s">
        <v>220</v>
      </c>
      <c r="B148" s="1089"/>
      <c r="C148" s="1089"/>
      <c r="D148" s="1089"/>
      <c r="E148" s="1089"/>
      <c r="F148" s="1089"/>
      <c r="G148" s="1089"/>
      <c r="H148" s="1089"/>
      <c r="I148" s="1089"/>
      <c r="J148" s="1089"/>
      <c r="K148" s="1089"/>
      <c r="L148" s="1089"/>
      <c r="M148" s="1089"/>
      <c r="N148" s="1089"/>
      <c r="O148" s="1089"/>
      <c r="P148" s="1089"/>
      <c r="Q148" s="1089"/>
      <c r="R148" s="1089"/>
      <c r="S148" s="1089"/>
      <c r="T148" s="1089"/>
      <c r="U148" s="1089"/>
      <c r="V148" s="1089"/>
      <c r="W148" s="1089"/>
      <c r="X148" s="1089"/>
      <c r="Y148" s="1089"/>
      <c r="Z148" s="1089"/>
      <c r="AA148" s="1089"/>
      <c r="AB148" s="1089"/>
      <c r="AC148" s="1089"/>
      <c r="AD148" s="1089"/>
      <c r="AE148" s="1089"/>
      <c r="AF148" s="1089"/>
      <c r="AG148" s="1089"/>
      <c r="AH148" s="1089"/>
      <c r="AI148" s="1089"/>
      <c r="AJ148" s="1090"/>
      <c r="AK148" s="108"/>
    </row>
    <row r="149" spans="1:44" s="109" customFormat="1" ht="14.25" customHeight="1" x14ac:dyDescent="0.2">
      <c r="A149" s="1007">
        <v>41</v>
      </c>
      <c r="B149" s="999" t="s">
        <v>303</v>
      </c>
      <c r="C149" s="997" t="s">
        <v>221</v>
      </c>
      <c r="D149" s="1187">
        <v>6</v>
      </c>
      <c r="E149" s="1148"/>
      <c r="F149" s="1148"/>
      <c r="G149" s="1204"/>
      <c r="H149" s="1211">
        <v>5</v>
      </c>
      <c r="I149" s="1148"/>
      <c r="J149" s="1148"/>
      <c r="K149" s="1204"/>
      <c r="L149" s="1309"/>
      <c r="M149" s="1335">
        <f t="shared" ref="M149" si="250">N149/30</f>
        <v>5</v>
      </c>
      <c r="N149" s="1153">
        <f>O149+T149</f>
        <v>150</v>
      </c>
      <c r="O149" s="1153">
        <f t="shared" ref="O149" si="251">P149+Q149+R149+S149</f>
        <v>100</v>
      </c>
      <c r="P149" s="1098">
        <v>8</v>
      </c>
      <c r="Q149" s="1098">
        <v>54</v>
      </c>
      <c r="R149" s="1098">
        <v>30</v>
      </c>
      <c r="S149" s="1185">
        <v>8</v>
      </c>
      <c r="T149" s="1337">
        <f>SUM(U150:AB150)</f>
        <v>50</v>
      </c>
      <c r="U149" s="302"/>
      <c r="V149" s="283"/>
      <c r="W149" s="283"/>
      <c r="X149" s="283"/>
      <c r="Y149" s="283">
        <v>60</v>
      </c>
      <c r="Z149" s="283">
        <v>40</v>
      </c>
      <c r="AA149" s="283"/>
      <c r="AB149" s="303"/>
      <c r="AC149" s="1326">
        <f t="shared" ref="AC149:AJ149" si="252">(U149+U150)/30</f>
        <v>0</v>
      </c>
      <c r="AD149" s="1071">
        <f t="shared" si="252"/>
        <v>0</v>
      </c>
      <c r="AE149" s="1071">
        <f>(W149+W150)/30</f>
        <v>0</v>
      </c>
      <c r="AF149" s="1071">
        <f>(X149+X150)/30</f>
        <v>0</v>
      </c>
      <c r="AG149" s="1071">
        <f>(Y149+Y150)/30</f>
        <v>3</v>
      </c>
      <c r="AH149" s="1071">
        <f>(Z149+Z150)/30</f>
        <v>2</v>
      </c>
      <c r="AI149" s="1071">
        <f t="shared" si="252"/>
        <v>0</v>
      </c>
      <c r="AJ149" s="1152">
        <f t="shared" si="252"/>
        <v>0</v>
      </c>
      <c r="AK149" s="94" t="b">
        <f>P149+Q149+R149+S149=SUM(U149:AB149)</f>
        <v>1</v>
      </c>
      <c r="AL149" s="108"/>
      <c r="AM149" s="108"/>
      <c r="AN149" s="108"/>
      <c r="AO149" s="108"/>
      <c r="AP149" s="108"/>
      <c r="AQ149" s="108"/>
    </row>
    <row r="150" spans="1:44" s="109" customFormat="1" ht="14.25" customHeight="1" x14ac:dyDescent="0.25">
      <c r="A150" s="1007"/>
      <c r="B150" s="999"/>
      <c r="C150" s="997"/>
      <c r="D150" s="1027"/>
      <c r="E150" s="1030"/>
      <c r="F150" s="1030"/>
      <c r="G150" s="1010"/>
      <c r="H150" s="1033"/>
      <c r="I150" s="1030"/>
      <c r="J150" s="1030"/>
      <c r="K150" s="1010"/>
      <c r="L150" s="1108"/>
      <c r="M150" s="976"/>
      <c r="N150" s="978"/>
      <c r="O150" s="978"/>
      <c r="P150" s="980"/>
      <c r="Q150" s="980"/>
      <c r="R150" s="980"/>
      <c r="S150" s="982"/>
      <c r="T150" s="983"/>
      <c r="U150" s="256"/>
      <c r="V150" s="169"/>
      <c r="W150" s="169"/>
      <c r="X150" s="169"/>
      <c r="Y150" s="169">
        <v>30</v>
      </c>
      <c r="Z150" s="169">
        <v>20</v>
      </c>
      <c r="AA150" s="169"/>
      <c r="AB150" s="251"/>
      <c r="AC150" s="985"/>
      <c r="AD150" s="987"/>
      <c r="AE150" s="987"/>
      <c r="AF150" s="987"/>
      <c r="AG150" s="987"/>
      <c r="AH150" s="987"/>
      <c r="AI150" s="987"/>
      <c r="AJ150" s="989"/>
      <c r="AK150" s="108"/>
      <c r="AL150" s="108"/>
      <c r="AM150" s="108"/>
      <c r="AN150" s="108"/>
      <c r="AO150" s="108"/>
      <c r="AP150" s="108"/>
      <c r="AQ150" s="108"/>
    </row>
    <row r="151" spans="1:44" s="109" customFormat="1" ht="13.5" customHeight="1" x14ac:dyDescent="0.25">
      <c r="A151" s="1008"/>
      <c r="B151" s="1000"/>
      <c r="C151" s="998"/>
      <c r="D151" s="1028"/>
      <c r="E151" s="1031"/>
      <c r="F151" s="1031"/>
      <c r="G151" s="1011"/>
      <c r="H151" s="1034"/>
      <c r="I151" s="1031"/>
      <c r="J151" s="1031"/>
      <c r="K151" s="1011"/>
      <c r="L151" s="1109"/>
      <c r="M151" s="976"/>
      <c r="N151" s="978"/>
      <c r="O151" s="978"/>
      <c r="P151" s="981"/>
      <c r="Q151" s="981"/>
      <c r="R151" s="981"/>
      <c r="S151" s="982"/>
      <c r="T151" s="983"/>
      <c r="U151" s="293"/>
      <c r="V151" s="204"/>
      <c r="W151" s="204"/>
      <c r="X151" s="204"/>
      <c r="Y151" s="166" t="s">
        <v>308</v>
      </c>
      <c r="Z151" s="167" t="s">
        <v>107</v>
      </c>
      <c r="AA151" s="166"/>
      <c r="AB151" s="167"/>
      <c r="AC151" s="985"/>
      <c r="AD151" s="987"/>
      <c r="AE151" s="987"/>
      <c r="AF151" s="987"/>
      <c r="AG151" s="987"/>
      <c r="AH151" s="987"/>
      <c r="AI151" s="987"/>
      <c r="AJ151" s="989"/>
      <c r="AK151" s="108"/>
      <c r="AL151" s="108"/>
      <c r="AM151" s="108"/>
      <c r="AN151" s="108"/>
      <c r="AO151" s="108"/>
      <c r="AP151" s="108"/>
      <c r="AQ151" s="108"/>
    </row>
    <row r="152" spans="1:44" s="109" customFormat="1" ht="13.5" customHeight="1" x14ac:dyDescent="0.2">
      <c r="A152" s="1007">
        <v>42</v>
      </c>
      <c r="B152" s="999" t="s">
        <v>304</v>
      </c>
      <c r="C152" s="997" t="s">
        <v>329</v>
      </c>
      <c r="D152" s="1027">
        <v>8</v>
      </c>
      <c r="E152" s="1030"/>
      <c r="F152" s="1030"/>
      <c r="G152" s="1010"/>
      <c r="H152" s="1033">
        <v>7</v>
      </c>
      <c r="I152" s="1030"/>
      <c r="J152" s="1030"/>
      <c r="K152" s="1010"/>
      <c r="L152" s="1108"/>
      <c r="M152" s="975">
        <f t="shared" ref="M152" si="253">N152/30</f>
        <v>5</v>
      </c>
      <c r="N152" s="977">
        <f>O152+T152</f>
        <v>150</v>
      </c>
      <c r="O152" s="977">
        <f t="shared" ref="O152" si="254">P152+Q152+R152+S152</f>
        <v>110</v>
      </c>
      <c r="P152" s="979">
        <v>102</v>
      </c>
      <c r="Q152" s="979"/>
      <c r="R152" s="979"/>
      <c r="S152" s="1017">
        <v>8</v>
      </c>
      <c r="T152" s="983">
        <f>SUM(U153:AB153)</f>
        <v>40</v>
      </c>
      <c r="U152" s="216"/>
      <c r="V152" s="204"/>
      <c r="W152" s="204"/>
      <c r="X152" s="204"/>
      <c r="Y152" s="166"/>
      <c r="Z152" s="167"/>
      <c r="AA152" s="169">
        <v>40</v>
      </c>
      <c r="AB152" s="169">
        <v>70</v>
      </c>
      <c r="AC152" s="984">
        <f t="shared" ref="AC152:AD152" si="255">(U152+U153)/30</f>
        <v>0</v>
      </c>
      <c r="AD152" s="986">
        <f t="shared" si="255"/>
        <v>0</v>
      </c>
      <c r="AE152" s="986">
        <f>(W152+W153)/30</f>
        <v>0</v>
      </c>
      <c r="AF152" s="986">
        <f>(X152+X153)/30</f>
        <v>0</v>
      </c>
      <c r="AG152" s="986">
        <f>(Y152+Y153)/30</f>
        <v>0</v>
      </c>
      <c r="AH152" s="986">
        <f>(Z152+Z153)/30</f>
        <v>0</v>
      </c>
      <c r="AI152" s="986">
        <f t="shared" ref="AI152:AJ152" si="256">(AA152+AA153)/30</f>
        <v>2</v>
      </c>
      <c r="AJ152" s="988">
        <f t="shared" si="256"/>
        <v>3</v>
      </c>
      <c r="AK152" s="94" t="b">
        <f>P152+Q152+R152+S152=SUM(U152:AB152)</f>
        <v>1</v>
      </c>
      <c r="AL152" s="108"/>
      <c r="AM152" s="108"/>
      <c r="AN152" s="108"/>
      <c r="AO152" s="108"/>
      <c r="AP152" s="108"/>
      <c r="AQ152" s="108"/>
    </row>
    <row r="153" spans="1:44" s="109" customFormat="1" ht="13.5" customHeight="1" x14ac:dyDescent="0.25">
      <c r="A153" s="1007"/>
      <c r="B153" s="999"/>
      <c r="C153" s="997"/>
      <c r="D153" s="1027"/>
      <c r="E153" s="1030"/>
      <c r="F153" s="1030"/>
      <c r="G153" s="1010"/>
      <c r="H153" s="1033"/>
      <c r="I153" s="1030"/>
      <c r="J153" s="1030"/>
      <c r="K153" s="1010"/>
      <c r="L153" s="1108"/>
      <c r="M153" s="976"/>
      <c r="N153" s="978"/>
      <c r="O153" s="978"/>
      <c r="P153" s="980"/>
      <c r="Q153" s="980"/>
      <c r="R153" s="980"/>
      <c r="S153" s="982"/>
      <c r="T153" s="983"/>
      <c r="U153" s="216"/>
      <c r="V153" s="204"/>
      <c r="W153" s="204"/>
      <c r="X153" s="204"/>
      <c r="Y153" s="166"/>
      <c r="Z153" s="167"/>
      <c r="AA153" s="189">
        <v>20</v>
      </c>
      <c r="AB153" s="189">
        <v>20</v>
      </c>
      <c r="AC153" s="985"/>
      <c r="AD153" s="987"/>
      <c r="AE153" s="987"/>
      <c r="AF153" s="987"/>
      <c r="AG153" s="987"/>
      <c r="AH153" s="987"/>
      <c r="AI153" s="987"/>
      <c r="AJ153" s="989"/>
      <c r="AK153" s="108"/>
      <c r="AL153" s="108"/>
      <c r="AM153" s="108"/>
      <c r="AN153" s="108"/>
      <c r="AO153" s="108"/>
      <c r="AP153" s="108"/>
      <c r="AQ153" s="108"/>
    </row>
    <row r="154" spans="1:44" s="109" customFormat="1" ht="14.25" customHeight="1" x14ac:dyDescent="0.25">
      <c r="A154" s="1008"/>
      <c r="B154" s="1000"/>
      <c r="C154" s="998"/>
      <c r="D154" s="1028"/>
      <c r="E154" s="1031"/>
      <c r="F154" s="1031"/>
      <c r="G154" s="1011"/>
      <c r="H154" s="1034"/>
      <c r="I154" s="1031"/>
      <c r="J154" s="1031"/>
      <c r="K154" s="1011"/>
      <c r="L154" s="1109"/>
      <c r="M154" s="976"/>
      <c r="N154" s="978"/>
      <c r="O154" s="978"/>
      <c r="P154" s="981"/>
      <c r="Q154" s="981"/>
      <c r="R154" s="981"/>
      <c r="S154" s="982"/>
      <c r="T154" s="983"/>
      <c r="U154" s="216"/>
      <c r="V154" s="204"/>
      <c r="W154" s="204"/>
      <c r="X154" s="204"/>
      <c r="Y154" s="166"/>
      <c r="Z154" s="167"/>
      <c r="AA154" s="166" t="s">
        <v>308</v>
      </c>
      <c r="AB154" s="167" t="s">
        <v>107</v>
      </c>
      <c r="AC154" s="985"/>
      <c r="AD154" s="987"/>
      <c r="AE154" s="987"/>
      <c r="AF154" s="987"/>
      <c r="AG154" s="987"/>
      <c r="AH154" s="987"/>
      <c r="AI154" s="987"/>
      <c r="AJ154" s="989"/>
      <c r="AK154" s="108"/>
      <c r="AL154" s="108"/>
      <c r="AM154" s="108"/>
      <c r="AN154" s="108"/>
      <c r="AO154" s="108"/>
      <c r="AP154" s="108"/>
      <c r="AQ154" s="108"/>
    </row>
    <row r="155" spans="1:44" s="109" customFormat="1" ht="10.5" customHeight="1" x14ac:dyDescent="0.2">
      <c r="A155" s="1007">
        <v>43</v>
      </c>
      <c r="B155" s="999" t="s">
        <v>305</v>
      </c>
      <c r="C155" s="997" t="s">
        <v>330</v>
      </c>
      <c r="D155" s="1027">
        <v>7</v>
      </c>
      <c r="E155" s="1030"/>
      <c r="F155" s="1030"/>
      <c r="G155" s="1010"/>
      <c r="H155" s="1033"/>
      <c r="I155" s="1030"/>
      <c r="J155" s="1030"/>
      <c r="K155" s="1010"/>
      <c r="L155" s="1108"/>
      <c r="M155" s="975">
        <f t="shared" ref="M155" si="257">N155/30</f>
        <v>3</v>
      </c>
      <c r="N155" s="977">
        <f>O155+T155</f>
        <v>90</v>
      </c>
      <c r="O155" s="977">
        <f t="shared" ref="O155" si="258">P155+Q155+R155+S155</f>
        <v>60</v>
      </c>
      <c r="P155" s="979">
        <v>54</v>
      </c>
      <c r="Q155" s="979"/>
      <c r="R155" s="979"/>
      <c r="S155" s="982">
        <v>6</v>
      </c>
      <c r="T155" s="983">
        <f>SUM(U156:AB156)</f>
        <v>30</v>
      </c>
      <c r="U155" s="216"/>
      <c r="V155" s="204"/>
      <c r="W155" s="204"/>
      <c r="X155" s="204"/>
      <c r="Y155" s="166"/>
      <c r="Z155" s="167"/>
      <c r="AA155" s="169">
        <v>30</v>
      </c>
      <c r="AB155" s="169">
        <v>30</v>
      </c>
      <c r="AC155" s="984">
        <f t="shared" ref="AC155:AD155" si="259">(U155+U156)/30</f>
        <v>0</v>
      </c>
      <c r="AD155" s="986">
        <f t="shared" si="259"/>
        <v>0</v>
      </c>
      <c r="AE155" s="986">
        <f>(W155+W156)/30</f>
        <v>0</v>
      </c>
      <c r="AF155" s="986">
        <f>(X155+X156)/30</f>
        <v>0</v>
      </c>
      <c r="AG155" s="986">
        <f>(Y155+Y156)/30</f>
        <v>0</v>
      </c>
      <c r="AH155" s="986">
        <f>(Z155+Z156)/30</f>
        <v>0</v>
      </c>
      <c r="AI155" s="986">
        <f t="shared" ref="AI155:AJ155" si="260">(AA155+AA156)/30</f>
        <v>1.5</v>
      </c>
      <c r="AJ155" s="988">
        <f t="shared" si="260"/>
        <v>1.5</v>
      </c>
      <c r="AK155" s="94" t="b">
        <f>P155+Q155+R155+S155=SUM(U155:AB155)</f>
        <v>1</v>
      </c>
      <c r="AL155" s="108"/>
      <c r="AM155" s="108"/>
      <c r="AN155" s="108"/>
      <c r="AO155" s="108"/>
      <c r="AP155" s="108"/>
      <c r="AQ155" s="108"/>
    </row>
    <row r="156" spans="1:44" s="109" customFormat="1" ht="10.5" customHeight="1" x14ac:dyDescent="0.25">
      <c r="A156" s="1007"/>
      <c r="B156" s="999"/>
      <c r="C156" s="997"/>
      <c r="D156" s="1027"/>
      <c r="E156" s="1030"/>
      <c r="F156" s="1030"/>
      <c r="G156" s="1010"/>
      <c r="H156" s="1033"/>
      <c r="I156" s="1030"/>
      <c r="J156" s="1030"/>
      <c r="K156" s="1010"/>
      <c r="L156" s="1108"/>
      <c r="M156" s="976"/>
      <c r="N156" s="978"/>
      <c r="O156" s="978"/>
      <c r="P156" s="980"/>
      <c r="Q156" s="980"/>
      <c r="R156" s="980"/>
      <c r="S156" s="982"/>
      <c r="T156" s="983"/>
      <c r="U156" s="216"/>
      <c r="V156" s="204"/>
      <c r="W156" s="204"/>
      <c r="X156" s="204"/>
      <c r="Y156" s="166"/>
      <c r="Z156" s="167"/>
      <c r="AA156" s="189">
        <v>15</v>
      </c>
      <c r="AB156" s="189">
        <v>15</v>
      </c>
      <c r="AC156" s="985"/>
      <c r="AD156" s="987"/>
      <c r="AE156" s="987"/>
      <c r="AF156" s="987"/>
      <c r="AG156" s="987"/>
      <c r="AH156" s="987"/>
      <c r="AI156" s="987"/>
      <c r="AJ156" s="989"/>
      <c r="AK156" s="108"/>
      <c r="AL156" s="108"/>
      <c r="AM156" s="108"/>
      <c r="AN156" s="108"/>
      <c r="AO156" s="108"/>
      <c r="AP156" s="108"/>
      <c r="AQ156" s="108"/>
    </row>
    <row r="157" spans="1:44" s="109" customFormat="1" ht="10.5" customHeight="1" x14ac:dyDescent="0.25">
      <c r="A157" s="1008"/>
      <c r="B157" s="1000"/>
      <c r="C157" s="998"/>
      <c r="D157" s="1028"/>
      <c r="E157" s="1031"/>
      <c r="F157" s="1031"/>
      <c r="G157" s="1011"/>
      <c r="H157" s="1034"/>
      <c r="I157" s="1031"/>
      <c r="J157" s="1031"/>
      <c r="K157" s="1011"/>
      <c r="L157" s="1109"/>
      <c r="M157" s="976"/>
      <c r="N157" s="978"/>
      <c r="O157" s="978"/>
      <c r="P157" s="981"/>
      <c r="Q157" s="981"/>
      <c r="R157" s="981"/>
      <c r="S157" s="982"/>
      <c r="T157" s="983"/>
      <c r="U157" s="216"/>
      <c r="V157" s="204"/>
      <c r="W157" s="204"/>
      <c r="X157" s="204"/>
      <c r="Y157" s="166"/>
      <c r="Z157" s="167"/>
      <c r="AA157" s="166"/>
      <c r="AB157" s="167" t="s">
        <v>107</v>
      </c>
      <c r="AC157" s="985"/>
      <c r="AD157" s="987"/>
      <c r="AE157" s="987"/>
      <c r="AF157" s="987"/>
      <c r="AG157" s="987"/>
      <c r="AH157" s="987"/>
      <c r="AI157" s="987"/>
      <c r="AJ157" s="989"/>
      <c r="AK157" s="108"/>
      <c r="AL157" s="108"/>
      <c r="AM157" s="108"/>
      <c r="AN157" s="108"/>
      <c r="AO157" s="108"/>
      <c r="AP157" s="108"/>
      <c r="AQ157" s="108"/>
    </row>
    <row r="158" spans="1:44" s="109" customFormat="1" ht="10.5" customHeight="1" x14ac:dyDescent="0.2">
      <c r="A158" s="1007">
        <f t="shared" ref="A158" si="261">1+A155</f>
        <v>44</v>
      </c>
      <c r="B158" s="999" t="s">
        <v>306</v>
      </c>
      <c r="C158" s="997" t="s">
        <v>332</v>
      </c>
      <c r="D158" s="1027"/>
      <c r="E158" s="1030"/>
      <c r="F158" s="1030"/>
      <c r="G158" s="1010"/>
      <c r="H158" s="1033"/>
      <c r="I158" s="1030"/>
      <c r="J158" s="1030"/>
      <c r="K158" s="1010"/>
      <c r="L158" s="1108"/>
      <c r="M158" s="975">
        <f t="shared" ref="M158" si="262">N158/30</f>
        <v>3</v>
      </c>
      <c r="N158" s="977">
        <f t="shared" ref="N158" si="263">O158+T158</f>
        <v>90</v>
      </c>
      <c r="O158" s="977">
        <f t="shared" ref="O158" si="264">P158+Q158+R158+S158</f>
        <v>60</v>
      </c>
      <c r="P158" s="980">
        <v>58</v>
      </c>
      <c r="Q158" s="980"/>
      <c r="R158" s="980"/>
      <c r="S158" s="1017">
        <v>2</v>
      </c>
      <c r="T158" s="1050">
        <v>30</v>
      </c>
      <c r="U158" s="216"/>
      <c r="V158" s="204"/>
      <c r="W158" s="204">
        <v>0</v>
      </c>
      <c r="X158" s="204"/>
      <c r="Y158" s="166"/>
      <c r="Z158" s="169">
        <v>30</v>
      </c>
      <c r="AA158" s="169">
        <v>30</v>
      </c>
      <c r="AB158" s="169"/>
      <c r="AC158" s="984">
        <f t="shared" ref="AC158" si="265">(U158+U159)/30</f>
        <v>0</v>
      </c>
      <c r="AD158" s="986">
        <f t="shared" ref="AD158" si="266">(V158+V159)/30</f>
        <v>0</v>
      </c>
      <c r="AE158" s="986">
        <f>(W158+W159)/30</f>
        <v>0</v>
      </c>
      <c r="AF158" s="986">
        <f>(X158+X159)/30</f>
        <v>0</v>
      </c>
      <c r="AG158" s="986">
        <f>(Y158+Y159)/30</f>
        <v>0</v>
      </c>
      <c r="AH158" s="986">
        <f>(Z158+Z159)/30</f>
        <v>1.5</v>
      </c>
      <c r="AI158" s="986">
        <f t="shared" ref="AI158" si="267">(AA158+AA159)/30</f>
        <v>1.5</v>
      </c>
      <c r="AJ158" s="988">
        <f t="shared" ref="AJ158" si="268">(AB158+AB159)/30</f>
        <v>0</v>
      </c>
      <c r="AK158" s="94" t="b">
        <f>P158+Q158+R158+S158=SUM(U158:AB158)</f>
        <v>1</v>
      </c>
      <c r="AL158" s="108"/>
      <c r="AM158" s="108"/>
      <c r="AN158" s="108"/>
      <c r="AO158" s="108"/>
      <c r="AP158" s="108"/>
      <c r="AQ158" s="108"/>
    </row>
    <row r="159" spans="1:44" s="109" customFormat="1" ht="10.5" customHeight="1" x14ac:dyDescent="0.25">
      <c r="A159" s="1007"/>
      <c r="B159" s="999"/>
      <c r="C159" s="997"/>
      <c r="D159" s="1027"/>
      <c r="E159" s="1030"/>
      <c r="F159" s="1030"/>
      <c r="G159" s="1010"/>
      <c r="H159" s="1033"/>
      <c r="I159" s="1030"/>
      <c r="J159" s="1030"/>
      <c r="K159" s="1010"/>
      <c r="L159" s="1108"/>
      <c r="M159" s="976"/>
      <c r="N159" s="978"/>
      <c r="O159" s="978"/>
      <c r="P159" s="980"/>
      <c r="Q159" s="980"/>
      <c r="R159" s="980"/>
      <c r="S159" s="982"/>
      <c r="T159" s="983"/>
      <c r="U159" s="216"/>
      <c r="V159" s="204"/>
      <c r="W159" s="204"/>
      <c r="X159" s="204"/>
      <c r="Y159" s="166"/>
      <c r="Z159" s="169">
        <v>15</v>
      </c>
      <c r="AA159" s="189">
        <v>15</v>
      </c>
      <c r="AB159" s="189"/>
      <c r="AC159" s="985"/>
      <c r="AD159" s="987"/>
      <c r="AE159" s="987"/>
      <c r="AF159" s="987"/>
      <c r="AG159" s="987"/>
      <c r="AH159" s="987"/>
      <c r="AI159" s="987"/>
      <c r="AJ159" s="989"/>
      <c r="AK159" s="108"/>
      <c r="AL159" s="108"/>
      <c r="AM159" s="108"/>
      <c r="AN159" s="108"/>
      <c r="AO159" s="108"/>
      <c r="AP159" s="108"/>
      <c r="AQ159" s="108"/>
    </row>
    <row r="160" spans="1:44" s="109" customFormat="1" ht="10.5" customHeight="1" x14ac:dyDescent="0.25">
      <c r="A160" s="1008"/>
      <c r="B160" s="1000"/>
      <c r="C160" s="998"/>
      <c r="D160" s="1028"/>
      <c r="E160" s="1031"/>
      <c r="F160" s="1031"/>
      <c r="G160" s="1011"/>
      <c r="H160" s="1034"/>
      <c r="I160" s="1031"/>
      <c r="J160" s="1031"/>
      <c r="K160" s="1011"/>
      <c r="L160" s="1109"/>
      <c r="M160" s="976"/>
      <c r="N160" s="978"/>
      <c r="O160" s="978"/>
      <c r="P160" s="980"/>
      <c r="Q160" s="980"/>
      <c r="R160" s="980"/>
      <c r="S160" s="982"/>
      <c r="T160" s="983"/>
      <c r="U160" s="196"/>
      <c r="V160" s="169"/>
      <c r="W160" s="169"/>
      <c r="X160" s="169"/>
      <c r="Y160" s="166"/>
      <c r="Z160" s="167"/>
      <c r="AA160" s="166" t="s">
        <v>308</v>
      </c>
      <c r="AB160" s="167"/>
      <c r="AC160" s="985"/>
      <c r="AD160" s="987"/>
      <c r="AE160" s="987"/>
      <c r="AF160" s="987"/>
      <c r="AG160" s="987"/>
      <c r="AH160" s="987"/>
      <c r="AI160" s="987"/>
      <c r="AJ160" s="989"/>
      <c r="AK160" s="108"/>
      <c r="AL160" s="108"/>
      <c r="AM160" s="108"/>
      <c r="AN160" s="108"/>
      <c r="AO160" s="108"/>
      <c r="AP160" s="108"/>
      <c r="AQ160" s="108"/>
    </row>
    <row r="161" spans="1:44" s="109" customFormat="1" ht="10.5" customHeight="1" x14ac:dyDescent="0.2">
      <c r="A161" s="1007">
        <f t="shared" ref="A161" si="269">1+A158</f>
        <v>45</v>
      </c>
      <c r="B161" s="999" t="s">
        <v>307</v>
      </c>
      <c r="C161" s="997" t="s">
        <v>222</v>
      </c>
      <c r="D161" s="1026">
        <v>8</v>
      </c>
      <c r="E161" s="1029"/>
      <c r="F161" s="1029"/>
      <c r="G161" s="1009"/>
      <c r="H161" s="1032">
        <v>6</v>
      </c>
      <c r="I161" s="1029"/>
      <c r="J161" s="1029"/>
      <c r="K161" s="1009"/>
      <c r="L161" s="1107"/>
      <c r="M161" s="976">
        <f t="shared" ref="M161" si="270">N161/30</f>
        <v>5.5</v>
      </c>
      <c r="N161" s="978">
        <f t="shared" ref="N161" si="271">O161+T161</f>
        <v>165</v>
      </c>
      <c r="O161" s="978">
        <f t="shared" ref="O161" si="272">P161+Q161+R161+S161</f>
        <v>105</v>
      </c>
      <c r="P161" s="979">
        <v>4</v>
      </c>
      <c r="Q161" s="979">
        <v>59</v>
      </c>
      <c r="R161" s="979">
        <v>34</v>
      </c>
      <c r="S161" s="982">
        <v>8</v>
      </c>
      <c r="T161" s="1050">
        <f t="shared" ref="T161" si="273">SUM(U162:AB162)</f>
        <v>60</v>
      </c>
      <c r="U161" s="392"/>
      <c r="V161" s="189"/>
      <c r="W161" s="189"/>
      <c r="X161" s="189"/>
      <c r="Y161" s="189">
        <v>0</v>
      </c>
      <c r="Z161" s="169">
        <v>25</v>
      </c>
      <c r="AA161" s="169">
        <v>40</v>
      </c>
      <c r="AB161" s="296">
        <v>40</v>
      </c>
      <c r="AC161" s="985">
        <f t="shared" ref="AC161:AJ161" si="274">(U161+U162)/30</f>
        <v>0</v>
      </c>
      <c r="AD161" s="987">
        <f t="shared" si="274"/>
        <v>0</v>
      </c>
      <c r="AE161" s="987">
        <f t="shared" si="274"/>
        <v>0</v>
      </c>
      <c r="AF161" s="987">
        <f t="shared" si="274"/>
        <v>0</v>
      </c>
      <c r="AG161" s="987">
        <f t="shared" si="274"/>
        <v>0</v>
      </c>
      <c r="AH161" s="987">
        <f t="shared" si="274"/>
        <v>1.5</v>
      </c>
      <c r="AI161" s="987">
        <f t="shared" si="274"/>
        <v>2</v>
      </c>
      <c r="AJ161" s="989">
        <f t="shared" si="274"/>
        <v>2</v>
      </c>
      <c r="AK161" s="94" t="b">
        <f>P161+Q161+R161+S161=SUM(U161:AB161)</f>
        <v>1</v>
      </c>
    </row>
    <row r="162" spans="1:44" s="109" customFormat="1" ht="10.5" customHeight="1" x14ac:dyDescent="0.25">
      <c r="A162" s="1007"/>
      <c r="B162" s="999"/>
      <c r="C162" s="997"/>
      <c r="D162" s="1027"/>
      <c r="E162" s="1030"/>
      <c r="F162" s="1030"/>
      <c r="G162" s="1010"/>
      <c r="H162" s="1033"/>
      <c r="I162" s="1030"/>
      <c r="J162" s="1030"/>
      <c r="K162" s="1010"/>
      <c r="L162" s="1108"/>
      <c r="M162" s="976"/>
      <c r="N162" s="978"/>
      <c r="O162" s="978"/>
      <c r="P162" s="980"/>
      <c r="Q162" s="980"/>
      <c r="R162" s="980"/>
      <c r="S162" s="982"/>
      <c r="T162" s="983"/>
      <c r="U162" s="256"/>
      <c r="V162" s="169"/>
      <c r="W162" s="169"/>
      <c r="X162" s="169"/>
      <c r="Y162" s="169"/>
      <c r="Z162" s="169">
        <v>20</v>
      </c>
      <c r="AA162" s="169">
        <v>20</v>
      </c>
      <c r="AB162" s="292">
        <v>20</v>
      </c>
      <c r="AC162" s="985"/>
      <c r="AD162" s="987"/>
      <c r="AE162" s="987"/>
      <c r="AF162" s="987"/>
      <c r="AG162" s="987"/>
      <c r="AH162" s="987"/>
      <c r="AI162" s="987"/>
      <c r="AJ162" s="989"/>
    </row>
    <row r="163" spans="1:44" s="109" customFormat="1" ht="10.5" customHeight="1" x14ac:dyDescent="0.25">
      <c r="A163" s="1008"/>
      <c r="B163" s="1000"/>
      <c r="C163" s="998"/>
      <c r="D163" s="1028"/>
      <c r="E163" s="1031"/>
      <c r="F163" s="1031"/>
      <c r="G163" s="1011"/>
      <c r="H163" s="1034"/>
      <c r="I163" s="1031"/>
      <c r="J163" s="1031"/>
      <c r="K163" s="1011"/>
      <c r="L163" s="1109"/>
      <c r="M163" s="976"/>
      <c r="N163" s="978"/>
      <c r="O163" s="978"/>
      <c r="P163" s="981"/>
      <c r="Q163" s="981"/>
      <c r="R163" s="981"/>
      <c r="S163" s="982"/>
      <c r="T163" s="983"/>
      <c r="U163" s="256"/>
      <c r="V163" s="169"/>
      <c r="W163" s="169"/>
      <c r="X163" s="169"/>
      <c r="Y163" s="166"/>
      <c r="Z163" s="166" t="s">
        <v>308</v>
      </c>
      <c r="AA163" s="310"/>
      <c r="AB163" s="167" t="s">
        <v>107</v>
      </c>
      <c r="AC163" s="985"/>
      <c r="AD163" s="987"/>
      <c r="AE163" s="987"/>
      <c r="AF163" s="987"/>
      <c r="AG163" s="987"/>
      <c r="AH163" s="987"/>
      <c r="AI163" s="987"/>
      <c r="AJ163" s="989"/>
    </row>
    <row r="164" spans="1:44" s="109" customFormat="1" ht="15" customHeight="1" x14ac:dyDescent="0.2">
      <c r="A164" s="1007">
        <f>1+A161</f>
        <v>46</v>
      </c>
      <c r="B164" s="999" t="s">
        <v>331</v>
      </c>
      <c r="C164" s="997" t="s">
        <v>224</v>
      </c>
      <c r="D164" s="1026">
        <v>7</v>
      </c>
      <c r="E164" s="1029"/>
      <c r="F164" s="1029"/>
      <c r="G164" s="1009"/>
      <c r="H164" s="1032">
        <v>4</v>
      </c>
      <c r="I164" s="1029"/>
      <c r="J164" s="1029"/>
      <c r="K164" s="1009"/>
      <c r="L164" s="1107"/>
      <c r="M164" s="976">
        <f t="shared" ref="M164" si="275">N164/30</f>
        <v>4</v>
      </c>
      <c r="N164" s="978">
        <f t="shared" ref="N164" si="276">O164+T164</f>
        <v>120</v>
      </c>
      <c r="O164" s="978">
        <f t="shared" ref="O164" si="277">P164+Q164+R164+S164</f>
        <v>70</v>
      </c>
      <c r="P164" s="979">
        <v>4</v>
      </c>
      <c r="Q164" s="979">
        <v>20</v>
      </c>
      <c r="R164" s="979">
        <v>38</v>
      </c>
      <c r="S164" s="1017">
        <v>8</v>
      </c>
      <c r="T164" s="983">
        <f t="shared" ref="T164" si="278">SUM(U165:AB165)</f>
        <v>50</v>
      </c>
      <c r="U164" s="169"/>
      <c r="V164" s="169"/>
      <c r="W164" s="169"/>
      <c r="X164" s="169">
        <v>20</v>
      </c>
      <c r="Y164" s="169">
        <v>20</v>
      </c>
      <c r="Z164" s="169">
        <v>10</v>
      </c>
      <c r="AA164" s="195">
        <v>20</v>
      </c>
      <c r="AB164" s="250"/>
      <c r="AC164" s="985">
        <f t="shared" ref="AC164" si="279">(U164+U165)/30</f>
        <v>0</v>
      </c>
      <c r="AD164" s="987">
        <f t="shared" ref="AD164" si="280">(V164+V165)/30</f>
        <v>0</v>
      </c>
      <c r="AE164" s="987">
        <f t="shared" ref="AE164" si="281">(W164+W165)/30</f>
        <v>0</v>
      </c>
      <c r="AF164" s="987">
        <f t="shared" ref="AF164" si="282">(X164+X165)/30</f>
        <v>1.0666666666666667</v>
      </c>
      <c r="AG164" s="987">
        <f t="shared" ref="AG164" si="283">(Y164+Y165)/30</f>
        <v>1.0666666666666667</v>
      </c>
      <c r="AH164" s="987">
        <f t="shared" ref="AH164" si="284">(Z164+Z165)/30</f>
        <v>1</v>
      </c>
      <c r="AI164" s="987">
        <f t="shared" ref="AI164" si="285">(AA164+AA165)/30</f>
        <v>0.8666666666666667</v>
      </c>
      <c r="AJ164" s="989">
        <f t="shared" ref="AJ164" si="286">(AB164+AB165)/30</f>
        <v>0</v>
      </c>
      <c r="AK164" s="94" t="b">
        <f>P164+Q164+R164+S164=SUM(U164:AB164)</f>
        <v>1</v>
      </c>
    </row>
    <row r="165" spans="1:44" s="109" customFormat="1" ht="17.25" customHeight="1" x14ac:dyDescent="0.25">
      <c r="A165" s="1007"/>
      <c r="B165" s="999"/>
      <c r="C165" s="997"/>
      <c r="D165" s="1027"/>
      <c r="E165" s="1030"/>
      <c r="F165" s="1030"/>
      <c r="G165" s="1010"/>
      <c r="H165" s="1033"/>
      <c r="I165" s="1030"/>
      <c r="J165" s="1030"/>
      <c r="K165" s="1010"/>
      <c r="L165" s="1108"/>
      <c r="M165" s="976"/>
      <c r="N165" s="978"/>
      <c r="O165" s="978"/>
      <c r="P165" s="980"/>
      <c r="Q165" s="980"/>
      <c r="R165" s="980"/>
      <c r="S165" s="982"/>
      <c r="T165" s="983"/>
      <c r="U165" s="169"/>
      <c r="V165" s="169"/>
      <c r="W165" s="169"/>
      <c r="X165" s="169">
        <v>12</v>
      </c>
      <c r="Y165" s="169">
        <v>12</v>
      </c>
      <c r="Z165" s="169">
        <v>20</v>
      </c>
      <c r="AA165" s="197">
        <v>6</v>
      </c>
      <c r="AB165" s="251"/>
      <c r="AC165" s="985"/>
      <c r="AD165" s="987"/>
      <c r="AE165" s="987"/>
      <c r="AF165" s="987"/>
      <c r="AG165" s="987"/>
      <c r="AH165" s="987"/>
      <c r="AI165" s="987"/>
      <c r="AJ165" s="989"/>
    </row>
    <row r="166" spans="1:44" s="109" customFormat="1" ht="15.75" customHeight="1" thickBot="1" x14ac:dyDescent="0.3">
      <c r="A166" s="1007"/>
      <c r="B166" s="999"/>
      <c r="C166" s="997"/>
      <c r="D166" s="1027"/>
      <c r="E166" s="1030"/>
      <c r="F166" s="1030"/>
      <c r="G166" s="1010"/>
      <c r="H166" s="1033"/>
      <c r="I166" s="1030"/>
      <c r="J166" s="1030"/>
      <c r="K166" s="1010"/>
      <c r="L166" s="1108"/>
      <c r="M166" s="1149"/>
      <c r="N166" s="1057"/>
      <c r="O166" s="1057"/>
      <c r="P166" s="980"/>
      <c r="Q166" s="980"/>
      <c r="R166" s="980"/>
      <c r="S166" s="1136"/>
      <c r="T166" s="1048"/>
      <c r="U166" s="488"/>
      <c r="V166" s="488"/>
      <c r="W166" s="488"/>
      <c r="X166" s="258" t="s">
        <v>308</v>
      </c>
      <c r="Y166" s="488"/>
      <c r="Z166" s="488"/>
      <c r="AA166" s="259" t="s">
        <v>107</v>
      </c>
      <c r="AB166" s="490"/>
      <c r="AC166" s="1069"/>
      <c r="AD166" s="1067"/>
      <c r="AE166" s="1067"/>
      <c r="AF166" s="1067"/>
      <c r="AG166" s="1067"/>
      <c r="AH166" s="1067"/>
      <c r="AI166" s="1067"/>
      <c r="AJ166" s="1046"/>
    </row>
    <row r="167" spans="1:44" s="502" customFormat="1" ht="17.25" customHeight="1" thickBot="1" x14ac:dyDescent="0.3">
      <c r="A167" s="1525" t="s">
        <v>135</v>
      </c>
      <c r="B167" s="1526"/>
      <c r="C167" s="1526"/>
      <c r="D167" s="1526"/>
      <c r="E167" s="1526"/>
      <c r="F167" s="1526"/>
      <c r="G167" s="1526"/>
      <c r="H167" s="1526"/>
      <c r="I167" s="1526"/>
      <c r="J167" s="1526"/>
      <c r="K167" s="1526"/>
      <c r="L167" s="1526"/>
      <c r="M167" s="1526"/>
      <c r="N167" s="1526"/>
      <c r="O167" s="1526"/>
      <c r="P167" s="1526"/>
      <c r="Q167" s="1526"/>
      <c r="R167" s="1526"/>
      <c r="S167" s="1526"/>
      <c r="T167" s="1526"/>
      <c r="U167" s="1526"/>
      <c r="V167" s="1526"/>
      <c r="W167" s="1526"/>
      <c r="X167" s="1526"/>
      <c r="Y167" s="1526"/>
      <c r="Z167" s="1526"/>
      <c r="AA167" s="1526"/>
      <c r="AB167" s="1526"/>
      <c r="AC167" s="1526"/>
      <c r="AD167" s="1526"/>
      <c r="AE167" s="1526"/>
      <c r="AF167" s="1526"/>
      <c r="AG167" s="1526"/>
      <c r="AH167" s="1526"/>
      <c r="AI167" s="1526"/>
      <c r="AJ167" s="1527"/>
      <c r="AK167" s="503"/>
      <c r="AL167" s="503"/>
      <c r="AM167" s="503"/>
      <c r="AN167" s="503"/>
      <c r="AO167" s="503"/>
      <c r="AP167" s="503"/>
      <c r="AQ167" s="503"/>
      <c r="AR167" s="503"/>
    </row>
    <row r="168" spans="1:44" s="503" customFormat="1" ht="17.25" customHeight="1" x14ac:dyDescent="0.2">
      <c r="A168" s="1007">
        <v>47</v>
      </c>
      <c r="B168" s="999"/>
      <c r="C168" s="1024" t="s">
        <v>367</v>
      </c>
      <c r="D168" s="1027"/>
      <c r="E168" s="1030"/>
      <c r="F168" s="1030"/>
      <c r="G168" s="1010"/>
      <c r="H168" s="1033"/>
      <c r="I168" s="1030"/>
      <c r="J168" s="1030"/>
      <c r="K168" s="1010"/>
      <c r="L168" s="1108"/>
      <c r="M168" s="975">
        <f t="shared" ref="M168" si="287">N168/30</f>
        <v>3</v>
      </c>
      <c r="N168" s="977">
        <f t="shared" ref="N168" si="288">O168+T168</f>
        <v>90</v>
      </c>
      <c r="O168" s="977">
        <f t="shared" ref="O168" si="289">P168+Q168+R168+S168</f>
        <v>60</v>
      </c>
      <c r="P168" s="1372">
        <v>26</v>
      </c>
      <c r="Q168" s="1372"/>
      <c r="R168" s="1372">
        <v>32</v>
      </c>
      <c r="S168" s="1372">
        <v>2</v>
      </c>
      <c r="T168" s="1050">
        <f t="shared" ref="T168" si="290">SUM(U169:AB169)</f>
        <v>30</v>
      </c>
      <c r="U168" s="493"/>
      <c r="V168" s="160"/>
      <c r="W168" s="160"/>
      <c r="X168" s="493"/>
      <c r="Y168" s="160"/>
      <c r="Z168" s="493">
        <v>30</v>
      </c>
      <c r="AA168" s="367">
        <v>30</v>
      </c>
      <c r="AB168" s="504"/>
      <c r="AC168" s="984">
        <f t="shared" ref="AC168" si="291">(U168+U169)/30</f>
        <v>0</v>
      </c>
      <c r="AD168" s="986">
        <f t="shared" ref="AD168" si="292">(V168+V169)/30</f>
        <v>0</v>
      </c>
      <c r="AE168" s="986">
        <f t="shared" ref="AE168" si="293">(W168+W169)/30</f>
        <v>0</v>
      </c>
      <c r="AF168" s="986">
        <f t="shared" ref="AF168" si="294">(X168+X169)/30</f>
        <v>0</v>
      </c>
      <c r="AG168" s="986">
        <f t="shared" ref="AG168" si="295">(Y168+Y169)/30</f>
        <v>0</v>
      </c>
      <c r="AH168" s="986">
        <f t="shared" ref="AH168" si="296">(Z168+Z169)/30</f>
        <v>1.5</v>
      </c>
      <c r="AI168" s="986">
        <f t="shared" ref="AI168" si="297">(AA168+AA169)/30</f>
        <v>1.5</v>
      </c>
      <c r="AJ168" s="988">
        <f t="shared" ref="AJ168" si="298">(AB168+AB169)/30</f>
        <v>0</v>
      </c>
      <c r="AK168" s="94" t="b">
        <f>P168+Q168+R168+S168=SUM(U168:AB168)</f>
        <v>1</v>
      </c>
    </row>
    <row r="169" spans="1:44" s="503" customFormat="1" ht="17.25" customHeight="1" x14ac:dyDescent="0.25">
      <c r="A169" s="1007"/>
      <c r="B169" s="999"/>
      <c r="C169" s="1024"/>
      <c r="D169" s="1027"/>
      <c r="E169" s="1030"/>
      <c r="F169" s="1030"/>
      <c r="G169" s="1010"/>
      <c r="H169" s="1033"/>
      <c r="I169" s="1030"/>
      <c r="J169" s="1030"/>
      <c r="K169" s="1010"/>
      <c r="L169" s="1108"/>
      <c r="M169" s="976"/>
      <c r="N169" s="978"/>
      <c r="O169" s="978"/>
      <c r="P169" s="1370"/>
      <c r="Q169" s="1370"/>
      <c r="R169" s="1370"/>
      <c r="S169" s="1370"/>
      <c r="T169" s="983"/>
      <c r="U169" s="163"/>
      <c r="V169" s="494"/>
      <c r="W169" s="494"/>
      <c r="X169" s="494"/>
      <c r="Y169" s="494"/>
      <c r="Z169" s="494">
        <v>15</v>
      </c>
      <c r="AA169" s="168">
        <v>15</v>
      </c>
      <c r="AB169" s="165"/>
      <c r="AC169" s="985"/>
      <c r="AD169" s="987"/>
      <c r="AE169" s="987"/>
      <c r="AF169" s="987"/>
      <c r="AG169" s="987"/>
      <c r="AH169" s="987"/>
      <c r="AI169" s="987"/>
      <c r="AJ169" s="989"/>
    </row>
    <row r="170" spans="1:44" s="503" customFormat="1" ht="17.25" customHeight="1" x14ac:dyDescent="0.25">
      <c r="A170" s="1008"/>
      <c r="B170" s="1000"/>
      <c r="C170" s="1025"/>
      <c r="D170" s="1028"/>
      <c r="E170" s="1031"/>
      <c r="F170" s="1031"/>
      <c r="G170" s="1011"/>
      <c r="H170" s="1034"/>
      <c r="I170" s="1031"/>
      <c r="J170" s="1031"/>
      <c r="K170" s="1011"/>
      <c r="L170" s="1109"/>
      <c r="M170" s="976"/>
      <c r="N170" s="978"/>
      <c r="O170" s="978"/>
      <c r="P170" s="1371"/>
      <c r="Q170" s="1371"/>
      <c r="R170" s="1371"/>
      <c r="S170" s="1371"/>
      <c r="T170" s="983"/>
      <c r="U170" s="163"/>
      <c r="V170" s="494"/>
      <c r="W170" s="494"/>
      <c r="X170" s="505"/>
      <c r="Y170" s="494"/>
      <c r="Z170" s="494"/>
      <c r="AA170" s="166" t="s">
        <v>308</v>
      </c>
      <c r="AB170" s="165"/>
      <c r="AC170" s="985"/>
      <c r="AD170" s="987"/>
      <c r="AE170" s="987"/>
      <c r="AF170" s="987"/>
      <c r="AG170" s="987"/>
      <c r="AH170" s="987"/>
      <c r="AI170" s="987"/>
      <c r="AJ170" s="989"/>
    </row>
    <row r="171" spans="1:44" s="503" customFormat="1" ht="17.25" customHeight="1" x14ac:dyDescent="0.2">
      <c r="A171" s="1007">
        <v>48</v>
      </c>
      <c r="B171" s="999"/>
      <c r="C171" s="1024" t="s">
        <v>368</v>
      </c>
      <c r="D171" s="1027"/>
      <c r="E171" s="1030"/>
      <c r="F171" s="1030"/>
      <c r="G171" s="1010"/>
      <c r="H171" s="1033"/>
      <c r="I171" s="1030"/>
      <c r="J171" s="1030"/>
      <c r="K171" s="1010"/>
      <c r="L171" s="1108"/>
      <c r="M171" s="975">
        <f t="shared" ref="M171" si="299">N171/30</f>
        <v>3</v>
      </c>
      <c r="N171" s="977">
        <f t="shared" ref="N171" si="300">O171+T171</f>
        <v>90</v>
      </c>
      <c r="O171" s="978">
        <f t="shared" ref="O171" si="301">P171+Q171+R171+S171</f>
        <v>60</v>
      </c>
      <c r="P171" s="1369">
        <v>30</v>
      </c>
      <c r="Q171" s="1369"/>
      <c r="R171" s="1369">
        <v>30</v>
      </c>
      <c r="S171" s="1330"/>
      <c r="T171" s="983">
        <f t="shared" ref="T171" si="302">SUM(U172:AB172)</f>
        <v>30</v>
      </c>
      <c r="U171" s="163"/>
      <c r="V171" s="494"/>
      <c r="W171" s="191">
        <v>30</v>
      </c>
      <c r="X171" s="494">
        <v>30</v>
      </c>
      <c r="Y171" s="506"/>
      <c r="Z171" s="506"/>
      <c r="AA171" s="507"/>
      <c r="AB171" s="508"/>
      <c r="AC171" s="984">
        <f t="shared" ref="AC171" si="303">(U171+U172)/30</f>
        <v>0</v>
      </c>
      <c r="AD171" s="986">
        <f t="shared" ref="AD171" si="304">(V171+V172)/30</f>
        <v>0</v>
      </c>
      <c r="AE171" s="986">
        <f t="shared" ref="AE171" si="305">(W171+W172)/30</f>
        <v>1.5</v>
      </c>
      <c r="AF171" s="986">
        <f t="shared" ref="AF171" si="306">(X171+X172)/30</f>
        <v>1.5</v>
      </c>
      <c r="AG171" s="986">
        <f t="shared" ref="AG171" si="307">(Y171+Y172)/30</f>
        <v>0</v>
      </c>
      <c r="AH171" s="986">
        <f t="shared" ref="AH171" si="308">(Z171+Z172)/30</f>
        <v>0</v>
      </c>
      <c r="AI171" s="986">
        <f t="shared" ref="AI171" si="309">(AA171+AA172)/30</f>
        <v>0</v>
      </c>
      <c r="AJ171" s="988">
        <f t="shared" ref="AJ171" si="310">(AB171+AB172)/30</f>
        <v>0</v>
      </c>
      <c r="AK171" s="94" t="b">
        <f>P171+Q171+R171+S171=SUM(U171:AB171)</f>
        <v>1</v>
      </c>
    </row>
    <row r="172" spans="1:44" s="503" customFormat="1" ht="17.25" customHeight="1" x14ac:dyDescent="0.25">
      <c r="A172" s="1007"/>
      <c r="B172" s="999"/>
      <c r="C172" s="1024"/>
      <c r="D172" s="1027"/>
      <c r="E172" s="1030"/>
      <c r="F172" s="1030"/>
      <c r="G172" s="1010"/>
      <c r="H172" s="1033"/>
      <c r="I172" s="1030"/>
      <c r="J172" s="1030"/>
      <c r="K172" s="1010"/>
      <c r="L172" s="1108"/>
      <c r="M172" s="976"/>
      <c r="N172" s="978"/>
      <c r="O172" s="978"/>
      <c r="P172" s="1370"/>
      <c r="Q172" s="1370"/>
      <c r="R172" s="1370"/>
      <c r="S172" s="1330"/>
      <c r="T172" s="983"/>
      <c r="U172" s="163"/>
      <c r="V172" s="496"/>
      <c r="W172" s="191">
        <v>15</v>
      </c>
      <c r="X172" s="491">
        <v>15</v>
      </c>
      <c r="Y172" s="506"/>
      <c r="Z172" s="506"/>
      <c r="AA172" s="507"/>
      <c r="AB172" s="508"/>
      <c r="AC172" s="985"/>
      <c r="AD172" s="987"/>
      <c r="AE172" s="987"/>
      <c r="AF172" s="987"/>
      <c r="AG172" s="987"/>
      <c r="AH172" s="987"/>
      <c r="AI172" s="987"/>
      <c r="AJ172" s="989"/>
    </row>
    <row r="173" spans="1:44" s="503" customFormat="1" ht="17.25" customHeight="1" x14ac:dyDescent="0.25">
      <c r="A173" s="1008"/>
      <c r="B173" s="1000"/>
      <c r="C173" s="1025"/>
      <c r="D173" s="1028"/>
      <c r="E173" s="1031"/>
      <c r="F173" s="1031"/>
      <c r="G173" s="1011"/>
      <c r="H173" s="1034"/>
      <c r="I173" s="1031"/>
      <c r="J173" s="1031"/>
      <c r="K173" s="1011"/>
      <c r="L173" s="1109"/>
      <c r="M173" s="976"/>
      <c r="N173" s="978"/>
      <c r="O173" s="978"/>
      <c r="P173" s="1371"/>
      <c r="Q173" s="1371"/>
      <c r="R173" s="1371"/>
      <c r="S173" s="1330"/>
      <c r="T173" s="983"/>
      <c r="U173" s="505"/>
      <c r="V173" s="494"/>
      <c r="W173" s="494"/>
      <c r="X173" s="166" t="s">
        <v>308</v>
      </c>
      <c r="Y173" s="506"/>
      <c r="Z173" s="506"/>
      <c r="AA173" s="507"/>
      <c r="AB173" s="508"/>
      <c r="AC173" s="985"/>
      <c r="AD173" s="987"/>
      <c r="AE173" s="987"/>
      <c r="AF173" s="987"/>
      <c r="AG173" s="987"/>
      <c r="AH173" s="987"/>
      <c r="AI173" s="987"/>
      <c r="AJ173" s="989"/>
    </row>
    <row r="174" spans="1:44" s="503" customFormat="1" ht="17.25" customHeight="1" x14ac:dyDescent="0.2">
      <c r="A174" s="1007">
        <v>49</v>
      </c>
      <c r="B174" s="999"/>
      <c r="C174" s="1024" t="s">
        <v>369</v>
      </c>
      <c r="D174" s="1027"/>
      <c r="E174" s="1030"/>
      <c r="F174" s="1030"/>
      <c r="G174" s="1010"/>
      <c r="H174" s="1033"/>
      <c r="I174" s="1030"/>
      <c r="J174" s="1030"/>
      <c r="K174" s="1010"/>
      <c r="L174" s="1108"/>
      <c r="M174" s="975">
        <f t="shared" ref="M174" si="311">N174/30</f>
        <v>3</v>
      </c>
      <c r="N174" s="977">
        <f t="shared" ref="N174" si="312">O174+T174</f>
        <v>90</v>
      </c>
      <c r="O174" s="977">
        <f t="shared" ref="O174" si="313">P174+Q174+R174+S174</f>
        <v>60</v>
      </c>
      <c r="P174" s="1137"/>
      <c r="Q174" s="1137"/>
      <c r="R174" s="1137">
        <v>60</v>
      </c>
      <c r="S174" s="1137"/>
      <c r="T174" s="1050">
        <f t="shared" ref="T174" si="314">SUM(U175:AB175)</f>
        <v>30</v>
      </c>
      <c r="U174" s="496"/>
      <c r="V174" s="496"/>
      <c r="W174" s="496">
        <v>30</v>
      </c>
      <c r="X174" s="496">
        <v>30</v>
      </c>
      <c r="Y174" s="212"/>
      <c r="Z174" s="212"/>
      <c r="AA174" s="510"/>
      <c r="AB174" s="510"/>
      <c r="AC174" s="984">
        <f t="shared" ref="AC174" si="315">(U174+U175)/30</f>
        <v>0</v>
      </c>
      <c r="AD174" s="986">
        <f t="shared" ref="AD174" si="316">(V174+V175)/30</f>
        <v>0</v>
      </c>
      <c r="AE174" s="986">
        <f t="shared" ref="AE174" si="317">(W174+W175)/30</f>
        <v>1.5</v>
      </c>
      <c r="AF174" s="986">
        <f t="shared" ref="AF174" si="318">(X174+X175)/30</f>
        <v>1.5</v>
      </c>
      <c r="AG174" s="986">
        <f t="shared" ref="AG174" si="319">(Y174+Y175)/30</f>
        <v>0</v>
      </c>
      <c r="AH174" s="986">
        <f t="shared" ref="AH174" si="320">(Z174+Z175)/30</f>
        <v>0</v>
      </c>
      <c r="AI174" s="986">
        <f t="shared" ref="AI174" si="321">(AA174+AA175)/30</f>
        <v>0</v>
      </c>
      <c r="AJ174" s="988">
        <f t="shared" ref="AJ174" si="322">(AB174+AB175)/30</f>
        <v>0</v>
      </c>
      <c r="AK174" s="94" t="b">
        <f>P174+Q174+R174+S174=SUM(U174:AB174)</f>
        <v>1</v>
      </c>
    </row>
    <row r="175" spans="1:44" s="503" customFormat="1" ht="17.25" customHeight="1" x14ac:dyDescent="0.25">
      <c r="A175" s="1007"/>
      <c r="B175" s="999"/>
      <c r="C175" s="1024"/>
      <c r="D175" s="1027"/>
      <c r="E175" s="1030"/>
      <c r="F175" s="1030"/>
      <c r="G175" s="1010"/>
      <c r="H175" s="1033"/>
      <c r="I175" s="1030"/>
      <c r="J175" s="1030"/>
      <c r="K175" s="1010"/>
      <c r="L175" s="1108"/>
      <c r="M175" s="976"/>
      <c r="N175" s="978"/>
      <c r="O175" s="978"/>
      <c r="P175" s="1137"/>
      <c r="Q175" s="1137"/>
      <c r="R175" s="1137"/>
      <c r="S175" s="1137"/>
      <c r="T175" s="983"/>
      <c r="U175" s="494"/>
      <c r="V175" s="494"/>
      <c r="W175" s="494">
        <v>15</v>
      </c>
      <c r="X175" s="494">
        <v>15</v>
      </c>
      <c r="Y175" s="494"/>
      <c r="Z175" s="494"/>
      <c r="AA175" s="168"/>
      <c r="AB175" s="168"/>
      <c r="AC175" s="985"/>
      <c r="AD175" s="987"/>
      <c r="AE175" s="987"/>
      <c r="AF175" s="987"/>
      <c r="AG175" s="987"/>
      <c r="AH175" s="987"/>
      <c r="AI175" s="987"/>
      <c r="AJ175" s="989"/>
    </row>
    <row r="176" spans="1:44" s="503" customFormat="1" ht="17.25" customHeight="1" x14ac:dyDescent="0.25">
      <c r="A176" s="1008"/>
      <c r="B176" s="1000"/>
      <c r="C176" s="1025"/>
      <c r="D176" s="1028"/>
      <c r="E176" s="1031"/>
      <c r="F176" s="1031"/>
      <c r="G176" s="1011"/>
      <c r="H176" s="1034"/>
      <c r="I176" s="1031"/>
      <c r="J176" s="1031"/>
      <c r="K176" s="1011"/>
      <c r="L176" s="1109"/>
      <c r="M176" s="976"/>
      <c r="N176" s="978"/>
      <c r="O176" s="978"/>
      <c r="P176" s="1137"/>
      <c r="Q176" s="1137"/>
      <c r="R176" s="1137"/>
      <c r="S176" s="1137"/>
      <c r="T176" s="983"/>
      <c r="U176" s="494"/>
      <c r="V176" s="494"/>
      <c r="W176" s="167"/>
      <c r="X176" s="166" t="s">
        <v>308</v>
      </c>
      <c r="Y176" s="494"/>
      <c r="Z176" s="494"/>
      <c r="AA176" s="168"/>
      <c r="AB176" s="168"/>
      <c r="AC176" s="985"/>
      <c r="AD176" s="987"/>
      <c r="AE176" s="987"/>
      <c r="AF176" s="987"/>
      <c r="AG176" s="987"/>
      <c r="AH176" s="987"/>
      <c r="AI176" s="987"/>
      <c r="AJ176" s="989"/>
    </row>
    <row r="177" spans="1:37" s="503" customFormat="1" ht="17.25" customHeight="1" x14ac:dyDescent="0.2">
      <c r="A177" s="1007">
        <v>50</v>
      </c>
      <c r="B177" s="999"/>
      <c r="C177" s="1024" t="s">
        <v>370</v>
      </c>
      <c r="D177" s="1027"/>
      <c r="E177" s="1030"/>
      <c r="F177" s="1030"/>
      <c r="G177" s="1010"/>
      <c r="H177" s="1033"/>
      <c r="I177" s="1030"/>
      <c r="J177" s="1030"/>
      <c r="K177" s="1010"/>
      <c r="L177" s="1108"/>
      <c r="M177" s="975">
        <f t="shared" ref="M177" si="323">N177/30</f>
        <v>6</v>
      </c>
      <c r="N177" s="977">
        <f t="shared" ref="N177" si="324">O177+T177</f>
        <v>180</v>
      </c>
      <c r="O177" s="977">
        <f t="shared" ref="O177" si="325">P177+Q177+R177+S177</f>
        <v>120</v>
      </c>
      <c r="P177" s="1136">
        <v>6</v>
      </c>
      <c r="Q177" s="1136">
        <v>20</v>
      </c>
      <c r="R177" s="1136">
        <v>90</v>
      </c>
      <c r="S177" s="982">
        <v>4</v>
      </c>
      <c r="T177" s="1050">
        <f t="shared" ref="T177" si="326">SUM(U178:AB178)</f>
        <v>60</v>
      </c>
      <c r="U177" s="368"/>
      <c r="V177" s="494"/>
      <c r="W177" s="494">
        <v>50</v>
      </c>
      <c r="X177" s="494">
        <v>70</v>
      </c>
      <c r="Y177" s="494"/>
      <c r="Z177" s="494"/>
      <c r="AA177" s="171"/>
      <c r="AB177" s="171"/>
      <c r="AC177" s="984">
        <f t="shared" ref="AC177" si="327">(U177+U178)/30</f>
        <v>0</v>
      </c>
      <c r="AD177" s="986">
        <f t="shared" ref="AD177" si="328">(V177+V178)/30</f>
        <v>0</v>
      </c>
      <c r="AE177" s="986">
        <f t="shared" ref="AE177" si="329">(W177+W178)/30</f>
        <v>2.5</v>
      </c>
      <c r="AF177" s="986">
        <f t="shared" ref="AF177" si="330">(X177+X178)/30</f>
        <v>3.5</v>
      </c>
      <c r="AG177" s="986">
        <f t="shared" ref="AG177" si="331">(Y177+Y178)/30</f>
        <v>0</v>
      </c>
      <c r="AH177" s="986">
        <f t="shared" ref="AH177" si="332">(Z177+Z178)/30</f>
        <v>0</v>
      </c>
      <c r="AI177" s="986">
        <f t="shared" ref="AI177" si="333">(AA177+AA178)/30</f>
        <v>0</v>
      </c>
      <c r="AJ177" s="988">
        <f t="shared" ref="AJ177" si="334">(AB177+AB178)/30</f>
        <v>0</v>
      </c>
      <c r="AK177" s="94" t="b">
        <f>P177+Q177+R177+S177=SUM(U177:AB177)</f>
        <v>1</v>
      </c>
    </row>
    <row r="178" spans="1:37" s="503" customFormat="1" ht="17.25" customHeight="1" x14ac:dyDescent="0.25">
      <c r="A178" s="1007"/>
      <c r="B178" s="999"/>
      <c r="C178" s="1024"/>
      <c r="D178" s="1027"/>
      <c r="E178" s="1030"/>
      <c r="F178" s="1030"/>
      <c r="G178" s="1010"/>
      <c r="H178" s="1033"/>
      <c r="I178" s="1030"/>
      <c r="J178" s="1030"/>
      <c r="K178" s="1010"/>
      <c r="L178" s="1108"/>
      <c r="M178" s="976"/>
      <c r="N178" s="978"/>
      <c r="O178" s="978"/>
      <c r="P178" s="1137"/>
      <c r="Q178" s="1137"/>
      <c r="R178" s="1137"/>
      <c r="S178" s="982"/>
      <c r="T178" s="983"/>
      <c r="U178" s="163"/>
      <c r="V178" s="494"/>
      <c r="W178" s="494">
        <v>25</v>
      </c>
      <c r="X178" s="494">
        <v>35</v>
      </c>
      <c r="Y178" s="494"/>
      <c r="Z178" s="494"/>
      <c r="AA178" s="168"/>
      <c r="AB178" s="168"/>
      <c r="AC178" s="985"/>
      <c r="AD178" s="987"/>
      <c r="AE178" s="987"/>
      <c r="AF178" s="987"/>
      <c r="AG178" s="987"/>
      <c r="AH178" s="987"/>
      <c r="AI178" s="987"/>
      <c r="AJ178" s="989"/>
    </row>
    <row r="179" spans="1:37" s="503" customFormat="1" ht="17.25" customHeight="1" x14ac:dyDescent="0.25">
      <c r="A179" s="1008"/>
      <c r="B179" s="1000"/>
      <c r="C179" s="1025"/>
      <c r="D179" s="1028"/>
      <c r="E179" s="1031"/>
      <c r="F179" s="1031"/>
      <c r="G179" s="1011"/>
      <c r="H179" s="1034"/>
      <c r="I179" s="1031"/>
      <c r="J179" s="1031"/>
      <c r="K179" s="1011"/>
      <c r="L179" s="1109"/>
      <c r="M179" s="976"/>
      <c r="N179" s="978"/>
      <c r="O179" s="978"/>
      <c r="P179" s="1017"/>
      <c r="Q179" s="1017"/>
      <c r="R179" s="1017"/>
      <c r="S179" s="982"/>
      <c r="T179" s="983"/>
      <c r="U179" s="163"/>
      <c r="V179" s="494"/>
      <c r="W179" s="166"/>
      <c r="X179" s="166" t="s">
        <v>308</v>
      </c>
      <c r="Y179" s="166"/>
      <c r="Z179" s="167"/>
      <c r="AA179" s="168"/>
      <c r="AB179" s="168"/>
      <c r="AC179" s="985"/>
      <c r="AD179" s="987"/>
      <c r="AE179" s="987"/>
      <c r="AF179" s="987"/>
      <c r="AG179" s="987"/>
      <c r="AH179" s="987"/>
      <c r="AI179" s="987"/>
      <c r="AJ179" s="989"/>
    </row>
    <row r="180" spans="1:37" s="503" customFormat="1" ht="17.25" customHeight="1" x14ac:dyDescent="0.2">
      <c r="A180" s="1007">
        <v>51</v>
      </c>
      <c r="B180" s="999"/>
      <c r="C180" s="1024" t="s">
        <v>371</v>
      </c>
      <c r="D180" s="1027"/>
      <c r="E180" s="1030"/>
      <c r="F180" s="1030"/>
      <c r="G180" s="1010"/>
      <c r="H180" s="1033"/>
      <c r="I180" s="1030"/>
      <c r="J180" s="1030"/>
      <c r="K180" s="1010"/>
      <c r="L180" s="1108"/>
      <c r="M180" s="975">
        <f t="shared" ref="M180" si="335">N180/30</f>
        <v>9</v>
      </c>
      <c r="N180" s="977">
        <f t="shared" ref="N180" si="336">O180+T180</f>
        <v>270</v>
      </c>
      <c r="O180" s="977">
        <f t="shared" ref="O180" si="337">P180+Q180+R180+S180</f>
        <v>180</v>
      </c>
      <c r="P180" s="1366"/>
      <c r="Q180" s="1366"/>
      <c r="R180" s="1366">
        <v>180</v>
      </c>
      <c r="S180" s="1366"/>
      <c r="T180" s="1050">
        <f t="shared" ref="T180" si="338">SUM(U181:AB181)</f>
        <v>90</v>
      </c>
      <c r="U180" s="191"/>
      <c r="V180" s="191"/>
      <c r="W180" s="369">
        <v>74</v>
      </c>
      <c r="X180" s="262">
        <v>92</v>
      </c>
      <c r="Y180" s="498">
        <v>14</v>
      </c>
      <c r="Z180" s="170"/>
      <c r="AA180" s="171"/>
      <c r="AB180" s="171"/>
      <c r="AC180" s="984">
        <f t="shared" ref="AC180" si="339">(U180+U181)/30</f>
        <v>0</v>
      </c>
      <c r="AD180" s="986">
        <f t="shared" ref="AD180" si="340">(V180+V181)/30</f>
        <v>0</v>
      </c>
      <c r="AE180" s="986">
        <f t="shared" ref="AE180" si="341">(W180+W181)/30</f>
        <v>3.9333333333333331</v>
      </c>
      <c r="AF180" s="986">
        <f t="shared" ref="AF180" si="342">(X180+X181)/30</f>
        <v>4.5333333333333332</v>
      </c>
      <c r="AG180" s="986">
        <f t="shared" ref="AG180" si="343">(Y180+Y181)/30</f>
        <v>0.53333333333333333</v>
      </c>
      <c r="AH180" s="986">
        <f t="shared" ref="AH180" si="344">(Z180+Z181)/30</f>
        <v>0</v>
      </c>
      <c r="AI180" s="986">
        <f t="shared" ref="AI180" si="345">(AA180+AA181)/30</f>
        <v>0</v>
      </c>
      <c r="AJ180" s="988">
        <f t="shared" ref="AJ180" si="346">(AB180+AB181)/30</f>
        <v>0</v>
      </c>
      <c r="AK180" s="94" t="b">
        <f>P180+Q180+R180+S180=SUM(U180:AB180)</f>
        <v>1</v>
      </c>
    </row>
    <row r="181" spans="1:37" s="503" customFormat="1" ht="17.25" customHeight="1" x14ac:dyDescent="0.25">
      <c r="A181" s="1007"/>
      <c r="B181" s="999"/>
      <c r="C181" s="1024"/>
      <c r="D181" s="1027"/>
      <c r="E181" s="1030"/>
      <c r="F181" s="1030"/>
      <c r="G181" s="1010"/>
      <c r="H181" s="1033"/>
      <c r="I181" s="1030"/>
      <c r="J181" s="1030"/>
      <c r="K181" s="1010"/>
      <c r="L181" s="1108"/>
      <c r="M181" s="976"/>
      <c r="N181" s="978"/>
      <c r="O181" s="978"/>
      <c r="P181" s="1367"/>
      <c r="Q181" s="1367"/>
      <c r="R181" s="1367"/>
      <c r="S181" s="1367"/>
      <c r="T181" s="983"/>
      <c r="U181" s="191"/>
      <c r="V181" s="191"/>
      <c r="W181" s="369">
        <v>44</v>
      </c>
      <c r="X181" s="262">
        <v>44</v>
      </c>
      <c r="Y181" s="498">
        <v>2</v>
      </c>
      <c r="Z181" s="494"/>
      <c r="AA181" s="168"/>
      <c r="AB181" s="168"/>
      <c r="AC181" s="985"/>
      <c r="AD181" s="987"/>
      <c r="AE181" s="987"/>
      <c r="AF181" s="987"/>
      <c r="AG181" s="987"/>
      <c r="AH181" s="987"/>
      <c r="AI181" s="987"/>
      <c r="AJ181" s="989"/>
    </row>
    <row r="182" spans="1:37" s="503" customFormat="1" ht="17.25" customHeight="1" x14ac:dyDescent="0.25">
      <c r="A182" s="1008"/>
      <c r="B182" s="1000"/>
      <c r="C182" s="1025"/>
      <c r="D182" s="1028"/>
      <c r="E182" s="1031"/>
      <c r="F182" s="1031"/>
      <c r="G182" s="1011"/>
      <c r="H182" s="1034"/>
      <c r="I182" s="1031"/>
      <c r="J182" s="1031"/>
      <c r="K182" s="1011"/>
      <c r="L182" s="1109"/>
      <c r="M182" s="976"/>
      <c r="N182" s="978"/>
      <c r="O182" s="978"/>
      <c r="P182" s="1368"/>
      <c r="Q182" s="1368"/>
      <c r="R182" s="1368"/>
      <c r="S182" s="1368"/>
      <c r="T182" s="983"/>
      <c r="U182" s="191"/>
      <c r="V182" s="191"/>
      <c r="W182" s="369"/>
      <c r="X182" s="370"/>
      <c r="Y182" s="166" t="s">
        <v>308</v>
      </c>
      <c r="Z182" s="494"/>
      <c r="AA182" s="168"/>
      <c r="AB182" s="168"/>
      <c r="AC182" s="985"/>
      <c r="AD182" s="987"/>
      <c r="AE182" s="987"/>
      <c r="AF182" s="987"/>
      <c r="AG182" s="987"/>
      <c r="AH182" s="987"/>
      <c r="AI182" s="987"/>
      <c r="AJ182" s="989"/>
    </row>
    <row r="183" spans="1:37" s="503" customFormat="1" ht="17.25" customHeight="1" x14ac:dyDescent="0.2">
      <c r="A183" s="1007">
        <v>52</v>
      </c>
      <c r="B183" s="999"/>
      <c r="C183" s="1024" t="s">
        <v>372</v>
      </c>
      <c r="D183" s="1027"/>
      <c r="E183" s="1030"/>
      <c r="F183" s="1030"/>
      <c r="G183" s="1010"/>
      <c r="H183" s="1033"/>
      <c r="I183" s="1030"/>
      <c r="J183" s="1030"/>
      <c r="K183" s="1010"/>
      <c r="L183" s="1108"/>
      <c r="M183" s="975">
        <f t="shared" ref="M183" si="347">N183/30</f>
        <v>3</v>
      </c>
      <c r="N183" s="977">
        <f t="shared" ref="N183" si="348">O183+T183</f>
        <v>90</v>
      </c>
      <c r="O183" s="977">
        <f t="shared" ref="O183" si="349">P183+Q183+R183+S183</f>
        <v>60</v>
      </c>
      <c r="P183" s="1369">
        <v>28</v>
      </c>
      <c r="Q183" s="1369">
        <v>2</v>
      </c>
      <c r="R183" s="1369">
        <v>28</v>
      </c>
      <c r="S183" s="1369">
        <v>2</v>
      </c>
      <c r="T183" s="1050">
        <f t="shared" ref="T183" si="350">SUM(U184:AB184)</f>
        <v>30</v>
      </c>
      <c r="U183" s="163"/>
      <c r="V183" s="191">
        <v>30</v>
      </c>
      <c r="W183" s="494">
        <v>30</v>
      </c>
      <c r="X183" s="167"/>
      <c r="Y183" s="498"/>
      <c r="Z183" s="494"/>
      <c r="AA183" s="168"/>
      <c r="AB183" s="168"/>
      <c r="AC183" s="984">
        <f t="shared" ref="AC183" si="351">(U183+U184)/30</f>
        <v>0</v>
      </c>
      <c r="AD183" s="986">
        <f t="shared" ref="AD183" si="352">(V183+V184)/30</f>
        <v>1.5</v>
      </c>
      <c r="AE183" s="986">
        <f t="shared" ref="AE183" si="353">(W183+W184)/30</f>
        <v>1.5</v>
      </c>
      <c r="AF183" s="986">
        <f t="shared" ref="AF183" si="354">(X183+X184)/30</f>
        <v>0</v>
      </c>
      <c r="AG183" s="986">
        <f t="shared" ref="AG183" si="355">(Y183+Y184)/30</f>
        <v>0</v>
      </c>
      <c r="AH183" s="986">
        <f t="shared" ref="AH183" si="356">(Z183+Z184)/30</f>
        <v>0</v>
      </c>
      <c r="AI183" s="986">
        <f t="shared" ref="AI183" si="357">(AA183+AA184)/30</f>
        <v>0</v>
      </c>
      <c r="AJ183" s="988">
        <f t="shared" ref="AJ183" si="358">(AB183+AB184)/30</f>
        <v>0</v>
      </c>
      <c r="AK183" s="94" t="b">
        <f>P183+Q183+R183+S183=SUM(U183:AB183)</f>
        <v>1</v>
      </c>
    </row>
    <row r="184" spans="1:37" s="503" customFormat="1" ht="17.25" customHeight="1" x14ac:dyDescent="0.25">
      <c r="A184" s="1007"/>
      <c r="B184" s="999"/>
      <c r="C184" s="1024"/>
      <c r="D184" s="1027"/>
      <c r="E184" s="1030"/>
      <c r="F184" s="1030"/>
      <c r="G184" s="1010"/>
      <c r="H184" s="1033"/>
      <c r="I184" s="1030"/>
      <c r="J184" s="1030"/>
      <c r="K184" s="1010"/>
      <c r="L184" s="1108"/>
      <c r="M184" s="976"/>
      <c r="N184" s="978"/>
      <c r="O184" s="978"/>
      <c r="P184" s="1370"/>
      <c r="Q184" s="1370"/>
      <c r="R184" s="1370"/>
      <c r="S184" s="1370"/>
      <c r="T184" s="983"/>
      <c r="U184" s="163"/>
      <c r="V184" s="191">
        <v>15</v>
      </c>
      <c r="W184" s="494">
        <v>15</v>
      </c>
      <c r="X184" s="167"/>
      <c r="Y184" s="498"/>
      <c r="Z184" s="494"/>
      <c r="AA184" s="168"/>
      <c r="AB184" s="168"/>
      <c r="AC184" s="985"/>
      <c r="AD184" s="987"/>
      <c r="AE184" s="987"/>
      <c r="AF184" s="987"/>
      <c r="AG184" s="987"/>
      <c r="AH184" s="987"/>
      <c r="AI184" s="987"/>
      <c r="AJ184" s="989"/>
    </row>
    <row r="185" spans="1:37" s="503" customFormat="1" ht="17.25" customHeight="1" x14ac:dyDescent="0.25">
      <c r="A185" s="1008"/>
      <c r="B185" s="1000"/>
      <c r="C185" s="1025"/>
      <c r="D185" s="1028"/>
      <c r="E185" s="1031"/>
      <c r="F185" s="1031"/>
      <c r="G185" s="1011"/>
      <c r="H185" s="1034"/>
      <c r="I185" s="1031"/>
      <c r="J185" s="1031"/>
      <c r="K185" s="1011"/>
      <c r="L185" s="1109"/>
      <c r="M185" s="976"/>
      <c r="N185" s="978"/>
      <c r="O185" s="978"/>
      <c r="P185" s="1371"/>
      <c r="Q185" s="1371"/>
      <c r="R185" s="1371"/>
      <c r="S185" s="1371"/>
      <c r="T185" s="983"/>
      <c r="U185" s="163"/>
      <c r="V185" s="167"/>
      <c r="W185" s="166" t="s">
        <v>308</v>
      </c>
      <c r="X185" s="167"/>
      <c r="Y185" s="167"/>
      <c r="Z185" s="494"/>
      <c r="AA185" s="168"/>
      <c r="AB185" s="168"/>
      <c r="AC185" s="985"/>
      <c r="AD185" s="987"/>
      <c r="AE185" s="987"/>
      <c r="AF185" s="987"/>
      <c r="AG185" s="987"/>
      <c r="AH185" s="987"/>
      <c r="AI185" s="987"/>
      <c r="AJ185" s="989"/>
    </row>
    <row r="186" spans="1:37" s="503" customFormat="1" ht="17.25" customHeight="1" x14ac:dyDescent="0.2">
      <c r="A186" s="1007">
        <v>53</v>
      </c>
      <c r="B186" s="999"/>
      <c r="C186" s="1024" t="s">
        <v>373</v>
      </c>
      <c r="D186" s="1027"/>
      <c r="E186" s="1030"/>
      <c r="F186" s="1030"/>
      <c r="G186" s="1010"/>
      <c r="H186" s="1033"/>
      <c r="I186" s="1030"/>
      <c r="J186" s="1030"/>
      <c r="K186" s="1010"/>
      <c r="L186" s="1108"/>
      <c r="M186" s="975">
        <f t="shared" ref="M186" si="359">N186/30</f>
        <v>3</v>
      </c>
      <c r="N186" s="977">
        <f t="shared" ref="N186" si="360">O186+T186</f>
        <v>90</v>
      </c>
      <c r="O186" s="977">
        <f t="shared" ref="O186" si="361">P186+Q186+R186+S186</f>
        <v>90</v>
      </c>
      <c r="P186" s="1369"/>
      <c r="Q186" s="1369"/>
      <c r="R186" s="1369">
        <v>90</v>
      </c>
      <c r="S186" s="1369"/>
      <c r="T186" s="1050">
        <f t="shared" ref="T186" si="362">SUM(U187:AB187)</f>
        <v>0</v>
      </c>
      <c r="U186" s="163"/>
      <c r="V186" s="498"/>
      <c r="W186" s="170"/>
      <c r="X186" s="498">
        <v>90</v>
      </c>
      <c r="Y186" s="170"/>
      <c r="Z186" s="170"/>
      <c r="AA186" s="171"/>
      <c r="AB186" s="172"/>
      <c r="AC186" s="984">
        <f t="shared" ref="AC186" si="363">(U186+U187)/30</f>
        <v>0</v>
      </c>
      <c r="AD186" s="986">
        <f t="shared" ref="AD186" si="364">(V186+V187)/30</f>
        <v>0</v>
      </c>
      <c r="AE186" s="986">
        <f t="shared" ref="AE186" si="365">(W186+W187)/30</f>
        <v>0</v>
      </c>
      <c r="AF186" s="986">
        <f t="shared" ref="AF186" si="366">(X186+X187)/30</f>
        <v>3</v>
      </c>
      <c r="AG186" s="986">
        <f t="shared" ref="AG186" si="367">(Y186+Y187)/30</f>
        <v>0</v>
      </c>
      <c r="AH186" s="986">
        <f t="shared" ref="AH186" si="368">(Z186+Z187)/30</f>
        <v>0</v>
      </c>
      <c r="AI186" s="986">
        <f t="shared" ref="AI186" si="369">(AA186+AA187)/30</f>
        <v>0</v>
      </c>
      <c r="AJ186" s="988">
        <f t="shared" ref="AJ186" si="370">(AB186+AB187)/30</f>
        <v>0</v>
      </c>
      <c r="AK186" s="94" t="b">
        <f>P186+Q186+R186+S186=SUM(U186:AB186)</f>
        <v>1</v>
      </c>
    </row>
    <row r="187" spans="1:37" s="503" customFormat="1" ht="17.25" customHeight="1" x14ac:dyDescent="0.25">
      <c r="A187" s="1007"/>
      <c r="B187" s="999"/>
      <c r="C187" s="1024"/>
      <c r="D187" s="1027"/>
      <c r="E187" s="1030"/>
      <c r="F187" s="1030"/>
      <c r="G187" s="1010"/>
      <c r="H187" s="1033"/>
      <c r="I187" s="1030"/>
      <c r="J187" s="1030"/>
      <c r="K187" s="1010"/>
      <c r="L187" s="1108"/>
      <c r="M187" s="976"/>
      <c r="N187" s="978"/>
      <c r="O187" s="978"/>
      <c r="P187" s="1370"/>
      <c r="Q187" s="1370"/>
      <c r="R187" s="1370"/>
      <c r="S187" s="1370"/>
      <c r="T187" s="983"/>
      <c r="U187" s="163"/>
      <c r="V187" s="494"/>
      <c r="W187" s="494"/>
      <c r="X187" s="494"/>
      <c r="Y187" s="494"/>
      <c r="Z187" s="494"/>
      <c r="AA187" s="168"/>
      <c r="AB187" s="165"/>
      <c r="AC187" s="985"/>
      <c r="AD187" s="987"/>
      <c r="AE187" s="987"/>
      <c r="AF187" s="987"/>
      <c r="AG187" s="987"/>
      <c r="AH187" s="987"/>
      <c r="AI187" s="987"/>
      <c r="AJ187" s="989"/>
    </row>
    <row r="188" spans="1:37" s="503" customFormat="1" ht="17.25" customHeight="1" x14ac:dyDescent="0.25">
      <c r="A188" s="1008"/>
      <c r="B188" s="1000"/>
      <c r="C188" s="1025"/>
      <c r="D188" s="1028"/>
      <c r="E188" s="1031"/>
      <c r="F188" s="1031"/>
      <c r="G188" s="1011"/>
      <c r="H188" s="1034"/>
      <c r="I188" s="1031"/>
      <c r="J188" s="1031"/>
      <c r="K188" s="1011"/>
      <c r="L188" s="1109"/>
      <c r="M188" s="976"/>
      <c r="N188" s="978"/>
      <c r="O188" s="978"/>
      <c r="P188" s="1371"/>
      <c r="Q188" s="1371"/>
      <c r="R188" s="1371"/>
      <c r="S188" s="1371"/>
      <c r="T188" s="983"/>
      <c r="U188" s="163"/>
      <c r="V188" s="166"/>
      <c r="W188" s="494"/>
      <c r="X188" s="166" t="s">
        <v>308</v>
      </c>
      <c r="Y188" s="494"/>
      <c r="Z188" s="494"/>
      <c r="AA188" s="168"/>
      <c r="AB188" s="165"/>
      <c r="AC188" s="985"/>
      <c r="AD188" s="987"/>
      <c r="AE188" s="987"/>
      <c r="AF188" s="987"/>
      <c r="AG188" s="987"/>
      <c r="AH188" s="987"/>
      <c r="AI188" s="987"/>
      <c r="AJ188" s="989"/>
    </row>
    <row r="189" spans="1:37" s="503" customFormat="1" ht="17.25" customHeight="1" x14ac:dyDescent="0.2">
      <c r="A189" s="1007">
        <v>54</v>
      </c>
      <c r="B189" s="999"/>
      <c r="C189" s="1024" t="s">
        <v>374</v>
      </c>
      <c r="D189" s="1027"/>
      <c r="E189" s="1030"/>
      <c r="F189" s="1030"/>
      <c r="G189" s="1010"/>
      <c r="H189" s="1033"/>
      <c r="I189" s="1030"/>
      <c r="J189" s="1030"/>
      <c r="K189" s="1010"/>
      <c r="L189" s="1108"/>
      <c r="M189" s="975">
        <f t="shared" ref="M189" si="371">N189/30</f>
        <v>6.5</v>
      </c>
      <c r="N189" s="977">
        <f t="shared" ref="N189" si="372">O189+T189</f>
        <v>195</v>
      </c>
      <c r="O189" s="977">
        <f t="shared" ref="O189" si="373">P189+Q189+R189+S189</f>
        <v>150</v>
      </c>
      <c r="P189" s="1197">
        <v>8</v>
      </c>
      <c r="Q189" s="1197">
        <v>76</v>
      </c>
      <c r="R189" s="1197">
        <v>62</v>
      </c>
      <c r="S189" s="1197">
        <v>4</v>
      </c>
      <c r="T189" s="1050">
        <f t="shared" ref="T189" si="374">SUM(U190:AB190)</f>
        <v>45</v>
      </c>
      <c r="U189" s="256"/>
      <c r="V189" s="498"/>
      <c r="W189" s="498"/>
      <c r="X189" s="498"/>
      <c r="Y189" s="498">
        <v>84</v>
      </c>
      <c r="Z189" s="498">
        <v>66</v>
      </c>
      <c r="AA189" s="498"/>
      <c r="AB189" s="251"/>
      <c r="AC189" s="984">
        <f t="shared" ref="AC189" si="375">(U189+U190)/30</f>
        <v>0</v>
      </c>
      <c r="AD189" s="986">
        <f t="shared" ref="AD189" si="376">(V189+V190)/30</f>
        <v>0</v>
      </c>
      <c r="AE189" s="986">
        <f t="shared" ref="AE189" si="377">(W189+W190)/30</f>
        <v>0</v>
      </c>
      <c r="AF189" s="986">
        <f t="shared" ref="AF189" si="378">(X189+X190)/30</f>
        <v>0</v>
      </c>
      <c r="AG189" s="986">
        <f t="shared" ref="AG189" si="379">(Y189+Y190)/30</f>
        <v>4.3</v>
      </c>
      <c r="AH189" s="986">
        <f t="shared" ref="AH189" si="380">(Z189+Z190)/30</f>
        <v>2.2000000000000002</v>
      </c>
      <c r="AI189" s="986">
        <f t="shared" ref="AI189" si="381">(AA189+AA190)/30</f>
        <v>0</v>
      </c>
      <c r="AJ189" s="988">
        <f t="shared" ref="AJ189" si="382">(AB189+AB190)/30</f>
        <v>0</v>
      </c>
      <c r="AK189" s="94" t="b">
        <f>P189+Q189+R189+S189=SUM(U189:AB189)</f>
        <v>1</v>
      </c>
    </row>
    <row r="190" spans="1:37" s="503" customFormat="1" ht="17.25" customHeight="1" x14ac:dyDescent="0.25">
      <c r="A190" s="1007"/>
      <c r="B190" s="999"/>
      <c r="C190" s="1024"/>
      <c r="D190" s="1027"/>
      <c r="E190" s="1030"/>
      <c r="F190" s="1030"/>
      <c r="G190" s="1010"/>
      <c r="H190" s="1033"/>
      <c r="I190" s="1030"/>
      <c r="J190" s="1030"/>
      <c r="K190" s="1010"/>
      <c r="L190" s="1108"/>
      <c r="M190" s="976"/>
      <c r="N190" s="978"/>
      <c r="O190" s="978"/>
      <c r="P190" s="1198"/>
      <c r="Q190" s="1198"/>
      <c r="R190" s="1198"/>
      <c r="S190" s="1198"/>
      <c r="T190" s="983"/>
      <c r="U190" s="256"/>
      <c r="V190" s="498"/>
      <c r="W190" s="498"/>
      <c r="X190" s="498"/>
      <c r="Y190" s="498">
        <v>45</v>
      </c>
      <c r="Z190" s="498"/>
      <c r="AA190" s="498"/>
      <c r="AB190" s="251"/>
      <c r="AC190" s="985"/>
      <c r="AD190" s="987"/>
      <c r="AE190" s="987"/>
      <c r="AF190" s="987"/>
      <c r="AG190" s="987"/>
      <c r="AH190" s="987"/>
      <c r="AI190" s="987"/>
      <c r="AJ190" s="989"/>
    </row>
    <row r="191" spans="1:37" s="503" customFormat="1" ht="17.25" customHeight="1" x14ac:dyDescent="0.25">
      <c r="A191" s="1008"/>
      <c r="B191" s="1000"/>
      <c r="C191" s="1025"/>
      <c r="D191" s="1028"/>
      <c r="E191" s="1031"/>
      <c r="F191" s="1031"/>
      <c r="G191" s="1011"/>
      <c r="H191" s="1034"/>
      <c r="I191" s="1031"/>
      <c r="J191" s="1031"/>
      <c r="K191" s="1011"/>
      <c r="L191" s="1109"/>
      <c r="M191" s="976"/>
      <c r="N191" s="978"/>
      <c r="O191" s="978"/>
      <c r="P191" s="1199"/>
      <c r="Q191" s="1199"/>
      <c r="R191" s="1199"/>
      <c r="S191" s="1199"/>
      <c r="T191" s="983"/>
      <c r="U191" s="178"/>
      <c r="V191" s="166"/>
      <c r="W191" s="166"/>
      <c r="X191" s="167"/>
      <c r="Y191" s="166"/>
      <c r="Z191" s="167" t="s">
        <v>107</v>
      </c>
      <c r="AA191" s="391"/>
      <c r="AB191" s="180"/>
      <c r="AC191" s="985"/>
      <c r="AD191" s="987"/>
      <c r="AE191" s="987"/>
      <c r="AF191" s="987"/>
      <c r="AG191" s="987"/>
      <c r="AH191" s="987"/>
      <c r="AI191" s="987"/>
      <c r="AJ191" s="989"/>
    </row>
    <row r="192" spans="1:37" s="503" customFormat="1" ht="17.25" customHeight="1" x14ac:dyDescent="0.2">
      <c r="A192" s="1007">
        <v>55</v>
      </c>
      <c r="B192" s="999"/>
      <c r="C192" s="1024" t="s">
        <v>375</v>
      </c>
      <c r="D192" s="1027"/>
      <c r="E192" s="1030"/>
      <c r="F192" s="1030"/>
      <c r="G192" s="1010"/>
      <c r="H192" s="1033"/>
      <c r="I192" s="1030"/>
      <c r="J192" s="1030"/>
      <c r="K192" s="1010"/>
      <c r="L192" s="1108"/>
      <c r="M192" s="975">
        <f t="shared" ref="M192" si="383">N192/30</f>
        <v>6</v>
      </c>
      <c r="N192" s="977">
        <f t="shared" ref="N192" si="384">O192+T192</f>
        <v>180</v>
      </c>
      <c r="O192" s="977">
        <f t="shared" ref="O192" si="385">P192+Q192+R192+S192</f>
        <v>110</v>
      </c>
      <c r="P192" s="979">
        <v>12</v>
      </c>
      <c r="Q192" s="979">
        <v>62</v>
      </c>
      <c r="R192" s="979">
        <v>30</v>
      </c>
      <c r="S192" s="982">
        <v>6</v>
      </c>
      <c r="T192" s="1050">
        <f t="shared" ref="T192" si="386">SUM(U193:AB193)</f>
        <v>70</v>
      </c>
      <c r="U192" s="291"/>
      <c r="V192" s="498"/>
      <c r="W192" s="498"/>
      <c r="X192" s="498">
        <v>20</v>
      </c>
      <c r="Y192" s="498">
        <v>5</v>
      </c>
      <c r="Z192" s="498">
        <v>35</v>
      </c>
      <c r="AA192" s="197">
        <v>30</v>
      </c>
      <c r="AB192" s="251">
        <v>20</v>
      </c>
      <c r="AC192" s="984">
        <f t="shared" ref="AC192" si="387">(U192+U193)/30</f>
        <v>0</v>
      </c>
      <c r="AD192" s="986">
        <f t="shared" ref="AD192" si="388">(V192+V193)/30</f>
        <v>0</v>
      </c>
      <c r="AE192" s="986">
        <f t="shared" ref="AE192" si="389">(W192+W193)/30</f>
        <v>0</v>
      </c>
      <c r="AF192" s="986">
        <f t="shared" ref="AF192" si="390">(X192+X193)/30</f>
        <v>1.1666666666666667</v>
      </c>
      <c r="AG192" s="986">
        <f t="shared" ref="AG192" si="391">(Y192+Y193)/30</f>
        <v>0.66666666666666663</v>
      </c>
      <c r="AH192" s="986">
        <f t="shared" ref="AH192" si="392">(Z192+Z193)/30</f>
        <v>1.6666666666666667</v>
      </c>
      <c r="AI192" s="986">
        <f t="shared" ref="AI192" si="393">(AA192+AA193)/30</f>
        <v>1.5</v>
      </c>
      <c r="AJ192" s="988">
        <f t="shared" ref="AJ192" si="394">(AB192+AB193)/30</f>
        <v>1</v>
      </c>
      <c r="AK192" s="94" t="b">
        <f>P192+Q192+R192+S192=SUM(U192:AB192)</f>
        <v>1</v>
      </c>
    </row>
    <row r="193" spans="1:44" s="503" customFormat="1" ht="17.25" customHeight="1" x14ac:dyDescent="0.25">
      <c r="A193" s="1007"/>
      <c r="B193" s="999"/>
      <c r="C193" s="1024"/>
      <c r="D193" s="1027"/>
      <c r="E193" s="1030"/>
      <c r="F193" s="1030"/>
      <c r="G193" s="1010"/>
      <c r="H193" s="1033"/>
      <c r="I193" s="1030"/>
      <c r="J193" s="1030"/>
      <c r="K193" s="1010"/>
      <c r="L193" s="1108"/>
      <c r="M193" s="976"/>
      <c r="N193" s="978"/>
      <c r="O193" s="978"/>
      <c r="P193" s="980"/>
      <c r="Q193" s="980"/>
      <c r="R193" s="980"/>
      <c r="S193" s="982"/>
      <c r="T193" s="983"/>
      <c r="U193" s="256"/>
      <c r="V193" s="498"/>
      <c r="W193" s="498"/>
      <c r="X193" s="498">
        <v>15</v>
      </c>
      <c r="Y193" s="498">
        <v>15</v>
      </c>
      <c r="Z193" s="498">
        <v>15</v>
      </c>
      <c r="AA193" s="197">
        <v>15</v>
      </c>
      <c r="AB193" s="251">
        <v>10</v>
      </c>
      <c r="AC193" s="985"/>
      <c r="AD193" s="987"/>
      <c r="AE193" s="987"/>
      <c r="AF193" s="987"/>
      <c r="AG193" s="987"/>
      <c r="AH193" s="987"/>
      <c r="AI193" s="987"/>
      <c r="AJ193" s="989"/>
    </row>
    <row r="194" spans="1:44" s="503" customFormat="1" ht="17.25" customHeight="1" x14ac:dyDescent="0.25">
      <c r="A194" s="1008"/>
      <c r="B194" s="1000"/>
      <c r="C194" s="1025"/>
      <c r="D194" s="1028"/>
      <c r="E194" s="1031"/>
      <c r="F194" s="1031"/>
      <c r="G194" s="1011"/>
      <c r="H194" s="1034"/>
      <c r="I194" s="1031"/>
      <c r="J194" s="1031"/>
      <c r="K194" s="1011"/>
      <c r="L194" s="1109"/>
      <c r="M194" s="976"/>
      <c r="N194" s="978"/>
      <c r="O194" s="978"/>
      <c r="P194" s="981"/>
      <c r="Q194" s="981"/>
      <c r="R194" s="981"/>
      <c r="S194" s="982"/>
      <c r="T194" s="983"/>
      <c r="U194" s="256"/>
      <c r="V194" s="498"/>
      <c r="W194" s="498"/>
      <c r="X194" s="498"/>
      <c r="Y194" s="166"/>
      <c r="Z194" s="166" t="s">
        <v>308</v>
      </c>
      <c r="AA194" s="509"/>
      <c r="AB194" s="166" t="s">
        <v>308</v>
      </c>
      <c r="AC194" s="985"/>
      <c r="AD194" s="987"/>
      <c r="AE194" s="987"/>
      <c r="AF194" s="987"/>
      <c r="AG194" s="987"/>
      <c r="AH194" s="987"/>
      <c r="AI194" s="987"/>
      <c r="AJ194" s="989"/>
    </row>
    <row r="195" spans="1:44" s="503" customFormat="1" ht="17.25" customHeight="1" x14ac:dyDescent="0.2">
      <c r="A195" s="1007">
        <v>56</v>
      </c>
      <c r="B195" s="999"/>
      <c r="C195" s="1024" t="s">
        <v>376</v>
      </c>
      <c r="D195" s="1027"/>
      <c r="E195" s="1030"/>
      <c r="F195" s="1030"/>
      <c r="G195" s="1010"/>
      <c r="H195" s="1033"/>
      <c r="I195" s="1030"/>
      <c r="J195" s="1030"/>
      <c r="K195" s="1010"/>
      <c r="L195" s="1108"/>
      <c r="M195" s="975">
        <f t="shared" ref="M195" si="395">N195/30</f>
        <v>6</v>
      </c>
      <c r="N195" s="977">
        <f t="shared" ref="N195" si="396">O195+T195</f>
        <v>180</v>
      </c>
      <c r="O195" s="977">
        <f t="shared" ref="O195" si="397">P195+Q195+R195+S195</f>
        <v>120</v>
      </c>
      <c r="P195" s="979">
        <v>10</v>
      </c>
      <c r="Q195" s="979">
        <v>50</v>
      </c>
      <c r="R195" s="979">
        <v>52</v>
      </c>
      <c r="S195" s="979">
        <v>8</v>
      </c>
      <c r="T195" s="1050">
        <f t="shared" ref="T195" si="398">SUM(U196:AB196)</f>
        <v>60</v>
      </c>
      <c r="U195" s="291"/>
      <c r="V195" s="498"/>
      <c r="W195" s="309"/>
      <c r="X195" s="309"/>
      <c r="Y195" s="498">
        <v>30</v>
      </c>
      <c r="Z195" s="498">
        <v>30</v>
      </c>
      <c r="AA195" s="498">
        <v>30</v>
      </c>
      <c r="AB195" s="498">
        <v>30</v>
      </c>
      <c r="AC195" s="984">
        <f t="shared" ref="AC195" si="399">(U195+U196)/30</f>
        <v>0</v>
      </c>
      <c r="AD195" s="986">
        <f t="shared" ref="AD195" si="400">(V195+V196)/30</f>
        <v>0</v>
      </c>
      <c r="AE195" s="986">
        <f t="shared" ref="AE195" si="401">(W195+W196)/30</f>
        <v>0</v>
      </c>
      <c r="AF195" s="986">
        <f t="shared" ref="AF195" si="402">(X195+X196)/30</f>
        <v>0</v>
      </c>
      <c r="AG195" s="986">
        <f t="shared" ref="AG195" si="403">(Y195+Y196)/30</f>
        <v>1.5</v>
      </c>
      <c r="AH195" s="986">
        <f t="shared" ref="AH195" si="404">(Z195+Z196)/30</f>
        <v>1.5</v>
      </c>
      <c r="AI195" s="986">
        <f t="shared" ref="AI195" si="405">(AA195+AA196)/30</f>
        <v>1.5</v>
      </c>
      <c r="AJ195" s="988">
        <f t="shared" ref="AJ195" si="406">(AB195+AB196)/30</f>
        <v>1.5</v>
      </c>
      <c r="AK195" s="94" t="b">
        <f>P195+Q195+R195+S195=SUM(U195:AB195)</f>
        <v>1</v>
      </c>
    </row>
    <row r="196" spans="1:44" s="503" customFormat="1" ht="17.25" customHeight="1" x14ac:dyDescent="0.25">
      <c r="A196" s="1007"/>
      <c r="B196" s="999"/>
      <c r="C196" s="1024"/>
      <c r="D196" s="1027"/>
      <c r="E196" s="1030"/>
      <c r="F196" s="1030"/>
      <c r="G196" s="1010"/>
      <c r="H196" s="1033"/>
      <c r="I196" s="1030"/>
      <c r="J196" s="1030"/>
      <c r="K196" s="1010"/>
      <c r="L196" s="1108"/>
      <c r="M196" s="976"/>
      <c r="N196" s="978"/>
      <c r="O196" s="978"/>
      <c r="P196" s="980"/>
      <c r="Q196" s="980"/>
      <c r="R196" s="980"/>
      <c r="S196" s="980"/>
      <c r="T196" s="983"/>
      <c r="U196" s="392"/>
      <c r="V196" s="495"/>
      <c r="W196" s="393"/>
      <c r="X196" s="393"/>
      <c r="Y196" s="498">
        <v>15</v>
      </c>
      <c r="Z196" s="498">
        <v>15</v>
      </c>
      <c r="AA196" s="498">
        <v>15</v>
      </c>
      <c r="AB196" s="498">
        <v>15</v>
      </c>
      <c r="AC196" s="985"/>
      <c r="AD196" s="987"/>
      <c r="AE196" s="987"/>
      <c r="AF196" s="987"/>
      <c r="AG196" s="987"/>
      <c r="AH196" s="987"/>
      <c r="AI196" s="987"/>
      <c r="AJ196" s="989"/>
    </row>
    <row r="197" spans="1:44" s="503" customFormat="1" ht="17.25" customHeight="1" x14ac:dyDescent="0.25">
      <c r="A197" s="1008"/>
      <c r="B197" s="1000"/>
      <c r="C197" s="1025"/>
      <c r="D197" s="1028"/>
      <c r="E197" s="1031"/>
      <c r="F197" s="1031"/>
      <c r="G197" s="1011"/>
      <c r="H197" s="1034"/>
      <c r="I197" s="1031"/>
      <c r="J197" s="1031"/>
      <c r="K197" s="1011"/>
      <c r="L197" s="1109"/>
      <c r="M197" s="976"/>
      <c r="N197" s="978"/>
      <c r="O197" s="978"/>
      <c r="P197" s="981"/>
      <c r="Q197" s="981"/>
      <c r="R197" s="981"/>
      <c r="S197" s="981"/>
      <c r="T197" s="983"/>
      <c r="U197" s="487"/>
      <c r="V197" s="495"/>
      <c r="W197" s="495"/>
      <c r="X197" s="495"/>
      <c r="Y197" s="498"/>
      <c r="Z197" s="166" t="str">
        <f>$Z$277</f>
        <v>З</v>
      </c>
      <c r="AA197" s="498"/>
      <c r="AB197" s="166" t="str">
        <f>$Z$277</f>
        <v>З</v>
      </c>
      <c r="AC197" s="985"/>
      <c r="AD197" s="987"/>
      <c r="AE197" s="987"/>
      <c r="AF197" s="987"/>
      <c r="AG197" s="987"/>
      <c r="AH197" s="987"/>
      <c r="AI197" s="987"/>
      <c r="AJ197" s="989"/>
    </row>
    <row r="198" spans="1:44" s="503" customFormat="1" ht="17.25" customHeight="1" x14ac:dyDescent="0.2">
      <c r="A198" s="1007">
        <v>57</v>
      </c>
      <c r="B198" s="999"/>
      <c r="C198" s="1024" t="s">
        <v>377</v>
      </c>
      <c r="D198" s="1027"/>
      <c r="E198" s="1030"/>
      <c r="F198" s="1030"/>
      <c r="G198" s="1010"/>
      <c r="H198" s="1033"/>
      <c r="I198" s="1030"/>
      <c r="J198" s="1030"/>
      <c r="K198" s="1010"/>
      <c r="L198" s="1108"/>
      <c r="M198" s="975">
        <f t="shared" ref="M198" si="407">N198/30</f>
        <v>6</v>
      </c>
      <c r="N198" s="977">
        <f t="shared" ref="N198" si="408">O198+T198</f>
        <v>180</v>
      </c>
      <c r="O198" s="977">
        <f t="shared" ref="O198" si="409">P198+Q198+R198+S198</f>
        <v>120</v>
      </c>
      <c r="P198" s="979">
        <v>4</v>
      </c>
      <c r="Q198" s="979">
        <v>54</v>
      </c>
      <c r="R198" s="979">
        <v>56</v>
      </c>
      <c r="S198" s="979">
        <v>6</v>
      </c>
      <c r="T198" s="1050">
        <f t="shared" ref="T198" si="410">SUM(U199:AB199)</f>
        <v>60</v>
      </c>
      <c r="U198" s="291"/>
      <c r="V198" s="309"/>
      <c r="W198" s="498">
        <v>38</v>
      </c>
      <c r="X198" s="498">
        <v>36</v>
      </c>
      <c r="Y198" s="498">
        <v>20</v>
      </c>
      <c r="Z198" s="498">
        <v>26</v>
      </c>
      <c r="AA198" s="309"/>
      <c r="AB198" s="395"/>
      <c r="AC198" s="984">
        <f t="shared" ref="AC198" si="411">(U198+U199)/30</f>
        <v>0</v>
      </c>
      <c r="AD198" s="986">
        <f t="shared" ref="AD198" si="412">(V198+V199)/30</f>
        <v>0</v>
      </c>
      <c r="AE198" s="986">
        <f t="shared" ref="AE198" si="413">(W198+W199)/30</f>
        <v>1.9333333333333333</v>
      </c>
      <c r="AF198" s="986">
        <f t="shared" ref="AF198" si="414">(X198+X199)/30</f>
        <v>1.9333333333333333</v>
      </c>
      <c r="AG198" s="986">
        <f t="shared" ref="AG198" si="415">(Y198+Y199)/30</f>
        <v>1</v>
      </c>
      <c r="AH198" s="986">
        <f t="shared" ref="AH198" si="416">(Z198+Z199)/30</f>
        <v>1.1333333333333333</v>
      </c>
      <c r="AI198" s="986">
        <f t="shared" ref="AI198" si="417">(AA198+AA199)/30</f>
        <v>0</v>
      </c>
      <c r="AJ198" s="988">
        <f t="shared" ref="AJ198" si="418">(AB198+AB199)/30</f>
        <v>0</v>
      </c>
      <c r="AK198" s="94" t="b">
        <f>P198+Q198+R198+S198=SUM(U198:AB198)</f>
        <v>1</v>
      </c>
    </row>
    <row r="199" spans="1:44" s="503" customFormat="1" ht="17.25" customHeight="1" x14ac:dyDescent="0.25">
      <c r="A199" s="1007"/>
      <c r="B199" s="999"/>
      <c r="C199" s="1024"/>
      <c r="D199" s="1027"/>
      <c r="E199" s="1030"/>
      <c r="F199" s="1030"/>
      <c r="G199" s="1010"/>
      <c r="H199" s="1033"/>
      <c r="I199" s="1030"/>
      <c r="J199" s="1030"/>
      <c r="K199" s="1010"/>
      <c r="L199" s="1108"/>
      <c r="M199" s="976"/>
      <c r="N199" s="978"/>
      <c r="O199" s="978"/>
      <c r="P199" s="980"/>
      <c r="Q199" s="980"/>
      <c r="R199" s="980"/>
      <c r="S199" s="980"/>
      <c r="T199" s="983"/>
      <c r="U199" s="392"/>
      <c r="V199" s="393"/>
      <c r="W199" s="495">
        <v>20</v>
      </c>
      <c r="X199" s="495">
        <v>22</v>
      </c>
      <c r="Y199" s="495">
        <v>10</v>
      </c>
      <c r="Z199" s="495">
        <v>8</v>
      </c>
      <c r="AA199" s="393"/>
      <c r="AB199" s="394"/>
      <c r="AC199" s="985"/>
      <c r="AD199" s="987"/>
      <c r="AE199" s="987"/>
      <c r="AF199" s="987"/>
      <c r="AG199" s="987"/>
      <c r="AH199" s="987"/>
      <c r="AI199" s="987"/>
      <c r="AJ199" s="989"/>
    </row>
    <row r="200" spans="1:44" s="503" customFormat="1" ht="17.25" customHeight="1" x14ac:dyDescent="0.25">
      <c r="A200" s="1008"/>
      <c r="B200" s="1000"/>
      <c r="C200" s="1025"/>
      <c r="D200" s="1028"/>
      <c r="E200" s="1031"/>
      <c r="F200" s="1031"/>
      <c r="G200" s="1011"/>
      <c r="H200" s="1034"/>
      <c r="I200" s="1031"/>
      <c r="J200" s="1031"/>
      <c r="K200" s="1011"/>
      <c r="L200" s="1109"/>
      <c r="M200" s="976"/>
      <c r="N200" s="978"/>
      <c r="O200" s="978"/>
      <c r="P200" s="981"/>
      <c r="Q200" s="981"/>
      <c r="R200" s="981"/>
      <c r="S200" s="981"/>
      <c r="T200" s="983"/>
      <c r="U200" s="487"/>
      <c r="V200" s="495"/>
      <c r="W200" s="495"/>
      <c r="X200" s="495"/>
      <c r="Y200" s="495"/>
      <c r="Z200" s="166" t="str">
        <f>$Z$277</f>
        <v>З</v>
      </c>
      <c r="AA200" s="495"/>
      <c r="AB200" s="296"/>
      <c r="AC200" s="985"/>
      <c r="AD200" s="987"/>
      <c r="AE200" s="987"/>
      <c r="AF200" s="987"/>
      <c r="AG200" s="987"/>
      <c r="AH200" s="987"/>
      <c r="AI200" s="987"/>
      <c r="AJ200" s="989"/>
    </row>
    <row r="201" spans="1:44" s="503" customFormat="1" ht="17.25" customHeight="1" x14ac:dyDescent="0.2">
      <c r="A201" s="1007">
        <v>58</v>
      </c>
      <c r="B201" s="999"/>
      <c r="C201" s="1024" t="s">
        <v>384</v>
      </c>
      <c r="D201" s="1027"/>
      <c r="E201" s="1030"/>
      <c r="F201" s="1030"/>
      <c r="G201" s="1010"/>
      <c r="H201" s="1033"/>
      <c r="I201" s="1030"/>
      <c r="J201" s="1030"/>
      <c r="K201" s="1010"/>
      <c r="L201" s="1108"/>
      <c r="M201" s="975">
        <f t="shared" ref="M201" si="419">N201/30</f>
        <v>3</v>
      </c>
      <c r="N201" s="977">
        <f t="shared" ref="N201" si="420">O201+T201</f>
        <v>90</v>
      </c>
      <c r="O201" s="977">
        <f t="shared" ref="O201" si="421">P201+Q201+R201+S201</f>
        <v>60</v>
      </c>
      <c r="P201" s="979">
        <v>58</v>
      </c>
      <c r="Q201" s="979"/>
      <c r="R201" s="979"/>
      <c r="S201" s="979">
        <v>2</v>
      </c>
      <c r="T201" s="1050">
        <f t="shared" ref="T201" si="422">SUM(U202:AB202)</f>
        <v>30</v>
      </c>
      <c r="U201" s="487"/>
      <c r="V201" s="495"/>
      <c r="W201" s="498">
        <v>0</v>
      </c>
      <c r="X201" s="498"/>
      <c r="Y201" s="495">
        <v>30</v>
      </c>
      <c r="Z201" s="495">
        <v>30</v>
      </c>
      <c r="AA201" s="495"/>
      <c r="AB201" s="296"/>
      <c r="AC201" s="984">
        <f t="shared" ref="AC201" si="423">(U201+U202)/30</f>
        <v>0</v>
      </c>
      <c r="AD201" s="986">
        <f t="shared" ref="AD201" si="424">(V201+V202)/30</f>
        <v>0</v>
      </c>
      <c r="AE201" s="986">
        <f t="shared" ref="AE201" si="425">(W201+W202)/30</f>
        <v>0</v>
      </c>
      <c r="AF201" s="986">
        <f t="shared" ref="AF201" si="426">(X201+X202)/30</f>
        <v>0</v>
      </c>
      <c r="AG201" s="986">
        <f t="shared" ref="AG201" si="427">(Y201+Y202)/30</f>
        <v>1.5</v>
      </c>
      <c r="AH201" s="986">
        <f t="shared" ref="AH201" si="428">(Z201+Z202)/30</f>
        <v>1.5</v>
      </c>
      <c r="AI201" s="986">
        <f t="shared" ref="AI201" si="429">(AA201+AA202)/30</f>
        <v>0</v>
      </c>
      <c r="AJ201" s="988">
        <f t="shared" ref="AJ201" si="430">(AB201+AB202)/30</f>
        <v>0</v>
      </c>
      <c r="AK201" s="94" t="b">
        <f>P201+Q201+R201+S201=SUM(U201:AB201)</f>
        <v>1</v>
      </c>
    </row>
    <row r="202" spans="1:44" s="503" customFormat="1" ht="17.25" customHeight="1" x14ac:dyDescent="0.25">
      <c r="A202" s="1007"/>
      <c r="B202" s="999"/>
      <c r="C202" s="1024"/>
      <c r="D202" s="1027"/>
      <c r="E202" s="1030"/>
      <c r="F202" s="1030"/>
      <c r="G202" s="1010"/>
      <c r="H202" s="1033"/>
      <c r="I202" s="1030"/>
      <c r="J202" s="1030"/>
      <c r="K202" s="1010"/>
      <c r="L202" s="1108"/>
      <c r="M202" s="976"/>
      <c r="N202" s="978"/>
      <c r="O202" s="978"/>
      <c r="P202" s="980"/>
      <c r="Q202" s="980"/>
      <c r="R202" s="980"/>
      <c r="S202" s="980"/>
      <c r="T202" s="983"/>
      <c r="U202" s="487"/>
      <c r="V202" s="495"/>
      <c r="W202" s="498"/>
      <c r="X202" s="495"/>
      <c r="Y202" s="495">
        <v>15</v>
      </c>
      <c r="Z202" s="495">
        <v>15</v>
      </c>
      <c r="AA202" s="495"/>
      <c r="AB202" s="296"/>
      <c r="AC202" s="985"/>
      <c r="AD202" s="987"/>
      <c r="AE202" s="987"/>
      <c r="AF202" s="987"/>
      <c r="AG202" s="987"/>
      <c r="AH202" s="987"/>
      <c r="AI202" s="987"/>
      <c r="AJ202" s="989"/>
    </row>
    <row r="203" spans="1:44" s="503" customFormat="1" ht="17.25" customHeight="1" x14ac:dyDescent="0.25">
      <c r="A203" s="1008"/>
      <c r="B203" s="1000"/>
      <c r="C203" s="1025"/>
      <c r="D203" s="1028"/>
      <c r="E203" s="1031"/>
      <c r="F203" s="1031"/>
      <c r="G203" s="1011"/>
      <c r="H203" s="1034"/>
      <c r="I203" s="1031"/>
      <c r="J203" s="1031"/>
      <c r="K203" s="1011"/>
      <c r="L203" s="1109"/>
      <c r="M203" s="976"/>
      <c r="N203" s="978"/>
      <c r="O203" s="978"/>
      <c r="P203" s="981"/>
      <c r="Q203" s="981"/>
      <c r="R203" s="981"/>
      <c r="S203" s="981"/>
      <c r="T203" s="983"/>
      <c r="U203" s="487"/>
      <c r="V203" s="495"/>
      <c r="W203" s="498"/>
      <c r="X203" s="166"/>
      <c r="Y203" s="166"/>
      <c r="Z203" s="166" t="s">
        <v>308</v>
      </c>
      <c r="AA203" s="495"/>
      <c r="AB203" s="296"/>
      <c r="AC203" s="985"/>
      <c r="AD203" s="987"/>
      <c r="AE203" s="987"/>
      <c r="AF203" s="987"/>
      <c r="AG203" s="987"/>
      <c r="AH203" s="987"/>
      <c r="AI203" s="987"/>
      <c r="AJ203" s="989"/>
    </row>
    <row r="204" spans="1:44" s="109" customFormat="1" ht="15" customHeight="1" x14ac:dyDescent="0.2">
      <c r="A204" s="1007">
        <v>59</v>
      </c>
      <c r="B204" s="999"/>
      <c r="C204" s="1024" t="s">
        <v>385</v>
      </c>
      <c r="D204" s="1027"/>
      <c r="E204" s="1030"/>
      <c r="F204" s="1030"/>
      <c r="G204" s="1010"/>
      <c r="H204" s="1033"/>
      <c r="I204" s="1030"/>
      <c r="J204" s="1030"/>
      <c r="K204" s="1010"/>
      <c r="L204" s="1108"/>
      <c r="M204" s="975">
        <f t="shared" ref="M204" si="431">N204/30</f>
        <v>3</v>
      </c>
      <c r="N204" s="977">
        <f t="shared" ref="N204" si="432">O204+T204</f>
        <v>90</v>
      </c>
      <c r="O204" s="977">
        <f t="shared" ref="O204" si="433">P204+Q204+R204+S204</f>
        <v>60</v>
      </c>
      <c r="P204" s="1137">
        <v>6</v>
      </c>
      <c r="Q204" s="1137">
        <v>48</v>
      </c>
      <c r="R204" s="1137">
        <v>2</v>
      </c>
      <c r="S204" s="1137">
        <v>4</v>
      </c>
      <c r="T204" s="1050">
        <f t="shared" ref="T204" si="434">SUM(U205:AB205)</f>
        <v>30</v>
      </c>
      <c r="U204" s="492"/>
      <c r="V204" s="496"/>
      <c r="W204" s="496">
        <v>20</v>
      </c>
      <c r="X204" s="496">
        <v>40</v>
      </c>
      <c r="Y204" s="495"/>
      <c r="Z204" s="495"/>
      <c r="AA204" s="495"/>
      <c r="AB204" s="510"/>
      <c r="AC204" s="984">
        <f t="shared" ref="AC204:AJ204" si="435">(U204+U205)/30</f>
        <v>0</v>
      </c>
      <c r="AD204" s="986">
        <f t="shared" si="435"/>
        <v>0</v>
      </c>
      <c r="AE204" s="986">
        <f t="shared" si="435"/>
        <v>1</v>
      </c>
      <c r="AF204" s="986">
        <f t="shared" si="435"/>
        <v>2</v>
      </c>
      <c r="AG204" s="986">
        <f t="shared" si="435"/>
        <v>0</v>
      </c>
      <c r="AH204" s="986">
        <f t="shared" si="435"/>
        <v>0</v>
      </c>
      <c r="AI204" s="986">
        <f t="shared" si="435"/>
        <v>0</v>
      </c>
      <c r="AJ204" s="988">
        <f t="shared" si="435"/>
        <v>0</v>
      </c>
      <c r="AK204" s="94" t="b">
        <f>P204+Q204+R204+S204=SUM(U204:AB204)</f>
        <v>1</v>
      </c>
    </row>
    <row r="205" spans="1:44" s="109" customFormat="1" ht="13.5" customHeight="1" x14ac:dyDescent="0.25">
      <c r="A205" s="1007"/>
      <c r="B205" s="999"/>
      <c r="C205" s="1024"/>
      <c r="D205" s="1027"/>
      <c r="E205" s="1030"/>
      <c r="F205" s="1030"/>
      <c r="G205" s="1010"/>
      <c r="H205" s="1033"/>
      <c r="I205" s="1030"/>
      <c r="J205" s="1030"/>
      <c r="K205" s="1010"/>
      <c r="L205" s="1108"/>
      <c r="M205" s="976"/>
      <c r="N205" s="978"/>
      <c r="O205" s="978"/>
      <c r="P205" s="1137"/>
      <c r="Q205" s="1137"/>
      <c r="R205" s="1137"/>
      <c r="S205" s="1137"/>
      <c r="T205" s="983"/>
      <c r="U205" s="191"/>
      <c r="V205" s="494"/>
      <c r="W205" s="191">
        <v>10</v>
      </c>
      <c r="X205" s="494">
        <v>20</v>
      </c>
      <c r="Y205" s="498"/>
      <c r="Z205" s="498"/>
      <c r="AA205" s="498"/>
      <c r="AB205" s="168"/>
      <c r="AC205" s="985"/>
      <c r="AD205" s="987"/>
      <c r="AE205" s="987"/>
      <c r="AF205" s="987"/>
      <c r="AG205" s="987"/>
      <c r="AH205" s="987"/>
      <c r="AI205" s="987"/>
      <c r="AJ205" s="989"/>
    </row>
    <row r="206" spans="1:44" s="109" customFormat="1" ht="18" customHeight="1" thickBot="1" x14ac:dyDescent="0.3">
      <c r="A206" s="1008"/>
      <c r="B206" s="1000"/>
      <c r="C206" s="1025"/>
      <c r="D206" s="1028"/>
      <c r="E206" s="1031"/>
      <c r="F206" s="1031"/>
      <c r="G206" s="1011"/>
      <c r="H206" s="1034"/>
      <c r="I206" s="1031"/>
      <c r="J206" s="1031"/>
      <c r="K206" s="1011"/>
      <c r="L206" s="1109"/>
      <c r="M206" s="976"/>
      <c r="N206" s="978"/>
      <c r="O206" s="978"/>
      <c r="P206" s="1017"/>
      <c r="Q206" s="1017"/>
      <c r="R206" s="1017"/>
      <c r="S206" s="1017"/>
      <c r="T206" s="983"/>
      <c r="U206" s="511"/>
      <c r="V206" s="512"/>
      <c r="W206" s="511"/>
      <c r="X206" s="512" t="str">
        <f>$Z$280</f>
        <v>З</v>
      </c>
      <c r="Y206" s="166"/>
      <c r="Z206" s="166"/>
      <c r="AA206" s="167"/>
      <c r="AB206" s="489"/>
      <c r="AC206" s="985"/>
      <c r="AD206" s="987"/>
      <c r="AE206" s="987"/>
      <c r="AF206" s="987"/>
      <c r="AG206" s="987"/>
      <c r="AH206" s="987"/>
      <c r="AI206" s="987"/>
      <c r="AJ206" s="989"/>
    </row>
    <row r="207" spans="1:44" s="109" customFormat="1" ht="14.25" customHeight="1" x14ac:dyDescent="0.25">
      <c r="A207" s="1018" t="s">
        <v>300</v>
      </c>
      <c r="B207" s="1019"/>
      <c r="C207" s="1020"/>
      <c r="D207" s="592"/>
      <c r="E207" s="593"/>
      <c r="F207" s="593"/>
      <c r="G207" s="594"/>
      <c r="H207" s="595"/>
      <c r="I207" s="593"/>
      <c r="J207" s="593"/>
      <c r="K207" s="594"/>
      <c r="L207" s="596"/>
      <c r="M207" s="1116">
        <f>SUM(M149+M152+M155+M158+M161+M164)</f>
        <v>25.5</v>
      </c>
      <c r="N207" s="1116">
        <f t="shared" ref="N207:T207" si="436">SUM(N149+N152+N155+N158+N161+N164)</f>
        <v>765</v>
      </c>
      <c r="O207" s="1116">
        <f t="shared" si="436"/>
        <v>505</v>
      </c>
      <c r="P207" s="1116">
        <f t="shared" si="436"/>
        <v>230</v>
      </c>
      <c r="Q207" s="1116">
        <f t="shared" si="436"/>
        <v>133</v>
      </c>
      <c r="R207" s="1116">
        <f t="shared" si="436"/>
        <v>102</v>
      </c>
      <c r="S207" s="1116">
        <f t="shared" si="436"/>
        <v>40</v>
      </c>
      <c r="T207" s="1116">
        <f t="shared" si="436"/>
        <v>260</v>
      </c>
      <c r="U207" s="597">
        <f>+U149+U152+U155+U158+U161+U164</f>
        <v>0</v>
      </c>
      <c r="V207" s="597">
        <f t="shared" ref="V207:AB207" si="437">+V149+V152+V155+V158+V161+V164</f>
        <v>0</v>
      </c>
      <c r="W207" s="597">
        <f t="shared" si="437"/>
        <v>0</v>
      </c>
      <c r="X207" s="597">
        <f t="shared" si="437"/>
        <v>20</v>
      </c>
      <c r="Y207" s="597">
        <f t="shared" si="437"/>
        <v>80</v>
      </c>
      <c r="Z207" s="597">
        <f t="shared" si="437"/>
        <v>105</v>
      </c>
      <c r="AA207" s="597">
        <f t="shared" si="437"/>
        <v>160</v>
      </c>
      <c r="AB207" s="597">
        <f t="shared" si="437"/>
        <v>140</v>
      </c>
      <c r="AC207" s="1116">
        <f>+AC149+AC152+AC155+AC158+AC161+AC164</f>
        <v>0</v>
      </c>
      <c r="AD207" s="990">
        <f>SUM(AD149:AD167)</f>
        <v>0</v>
      </c>
      <c r="AE207" s="990">
        <f>SUM(AE149:AE167)</f>
        <v>0</v>
      </c>
      <c r="AF207" s="990">
        <f>SUM(AF149:AF167)</f>
        <v>1.0666666666666667</v>
      </c>
      <c r="AG207" s="990">
        <f>SUM(AG149:AG167)</f>
        <v>4.0666666666666664</v>
      </c>
      <c r="AH207" s="990">
        <f>+AH149+AH152+AH155+AH158+AH161+AH164</f>
        <v>6</v>
      </c>
      <c r="AI207" s="990">
        <f>SUM(AI149:AI167)</f>
        <v>7.8666666666666671</v>
      </c>
      <c r="AJ207" s="1348">
        <f>SUM(AJ149:AJ167)</f>
        <v>6.5</v>
      </c>
      <c r="AK207" s="320" t="b">
        <f>(U207+U208)/30=AC207</f>
        <v>1</v>
      </c>
      <c r="AL207" s="320" t="b">
        <f>(V207+V208)/30=AD207</f>
        <v>1</v>
      </c>
      <c r="AM207" s="320" t="b">
        <f t="shared" ref="AM207:AR207" si="438">(W207+W208)/30=AE207</f>
        <v>1</v>
      </c>
      <c r="AN207" s="320" t="b">
        <f t="shared" si="438"/>
        <v>1</v>
      </c>
      <c r="AO207" s="320" t="b">
        <f t="shared" si="438"/>
        <v>1</v>
      </c>
      <c r="AP207" s="320" t="b">
        <f t="shared" si="438"/>
        <v>1</v>
      </c>
      <c r="AQ207" s="320" t="b">
        <f t="shared" si="438"/>
        <v>1</v>
      </c>
      <c r="AR207" s="320" t="b">
        <f t="shared" si="438"/>
        <v>1</v>
      </c>
    </row>
    <row r="208" spans="1:44" s="109" customFormat="1" ht="14.25" customHeight="1" thickBot="1" x14ac:dyDescent="0.3">
      <c r="A208" s="1021"/>
      <c r="B208" s="1022"/>
      <c r="C208" s="1023"/>
      <c r="D208" s="598"/>
      <c r="E208" s="599"/>
      <c r="F208" s="599"/>
      <c r="G208" s="600"/>
      <c r="H208" s="601"/>
      <c r="I208" s="599"/>
      <c r="J208" s="599"/>
      <c r="K208" s="600"/>
      <c r="L208" s="602"/>
      <c r="M208" s="1132"/>
      <c r="N208" s="1132"/>
      <c r="O208" s="1132"/>
      <c r="P208" s="1132"/>
      <c r="Q208" s="1132"/>
      <c r="R208" s="1132"/>
      <c r="S208" s="1132"/>
      <c r="T208" s="1132"/>
      <c r="U208" s="603">
        <f>+U150+U153+U156+U159+U162+U165</f>
        <v>0</v>
      </c>
      <c r="V208" s="603">
        <f t="shared" ref="V208:AB208" si="439">+V150+V153+V156+V159+V162+V165</f>
        <v>0</v>
      </c>
      <c r="W208" s="603">
        <f t="shared" si="439"/>
        <v>0</v>
      </c>
      <c r="X208" s="603">
        <f t="shared" si="439"/>
        <v>12</v>
      </c>
      <c r="Y208" s="603">
        <f t="shared" si="439"/>
        <v>42</v>
      </c>
      <c r="Z208" s="603">
        <f t="shared" si="439"/>
        <v>75</v>
      </c>
      <c r="AA208" s="603">
        <f t="shared" si="439"/>
        <v>76</v>
      </c>
      <c r="AB208" s="603">
        <f t="shared" si="439"/>
        <v>55</v>
      </c>
      <c r="AC208" s="1132"/>
      <c r="AD208" s="991"/>
      <c r="AE208" s="991"/>
      <c r="AF208" s="991"/>
      <c r="AG208" s="991"/>
      <c r="AH208" s="991"/>
      <c r="AI208" s="991"/>
      <c r="AJ208" s="1349"/>
      <c r="AK208" s="154"/>
      <c r="AL208" s="154"/>
      <c r="AM208" s="154"/>
      <c r="AN208" s="154"/>
      <c r="AO208" s="154"/>
      <c r="AP208" s="154"/>
      <c r="AQ208" s="154"/>
      <c r="AR208" s="154"/>
    </row>
    <row r="209" spans="1:44" s="109" customFormat="1" ht="14.25" customHeight="1" x14ac:dyDescent="0.25">
      <c r="A209" s="1018" t="s">
        <v>301</v>
      </c>
      <c r="B209" s="1019"/>
      <c r="C209" s="1020"/>
      <c r="D209" s="592"/>
      <c r="E209" s="593"/>
      <c r="F209" s="593"/>
      <c r="G209" s="594"/>
      <c r="H209" s="595"/>
      <c r="I209" s="593"/>
      <c r="J209" s="593"/>
      <c r="K209" s="594"/>
      <c r="L209" s="596"/>
      <c r="M209" s="1378">
        <f>+M121+M145+M207</f>
        <v>99</v>
      </c>
      <c r="N209" s="1378">
        <f t="shared" ref="N209:T209" si="440">+N121+N145+N207</f>
        <v>2970</v>
      </c>
      <c r="O209" s="1378">
        <f t="shared" si="440"/>
        <v>2147</v>
      </c>
      <c r="P209" s="1378">
        <f t="shared" si="440"/>
        <v>390</v>
      </c>
      <c r="Q209" s="1378">
        <f t="shared" si="440"/>
        <v>537</v>
      </c>
      <c r="R209" s="1378">
        <f t="shared" si="440"/>
        <v>1044</v>
      </c>
      <c r="S209" s="1378">
        <f t="shared" si="440"/>
        <v>176</v>
      </c>
      <c r="T209" s="1378">
        <f t="shared" si="440"/>
        <v>823</v>
      </c>
      <c r="U209" s="604">
        <f t="shared" ref="U209:AJ209" si="441">SUM(U121,U145,U207)</f>
        <v>264</v>
      </c>
      <c r="V209" s="605">
        <f t="shared" si="441"/>
        <v>390</v>
      </c>
      <c r="W209" s="605">
        <f t="shared" si="441"/>
        <v>230</v>
      </c>
      <c r="X209" s="605">
        <f t="shared" si="441"/>
        <v>268</v>
      </c>
      <c r="Y209" s="605">
        <f t="shared" si="441"/>
        <v>200</v>
      </c>
      <c r="Z209" s="605">
        <f t="shared" si="441"/>
        <v>255</v>
      </c>
      <c r="AA209" s="605">
        <f t="shared" si="441"/>
        <v>310</v>
      </c>
      <c r="AB209" s="606">
        <f t="shared" si="441"/>
        <v>230</v>
      </c>
      <c r="AC209" s="1116">
        <f t="shared" si="441"/>
        <v>12.500000000000002</v>
      </c>
      <c r="AD209" s="990">
        <f t="shared" si="441"/>
        <v>18.066666666666666</v>
      </c>
      <c r="AE209" s="990">
        <f t="shared" si="441"/>
        <v>10.666666666666666</v>
      </c>
      <c r="AF209" s="990">
        <f t="shared" si="441"/>
        <v>12.166666666666666</v>
      </c>
      <c r="AG209" s="990">
        <f t="shared" si="441"/>
        <v>8.9</v>
      </c>
      <c r="AH209" s="990">
        <f t="shared" si="441"/>
        <v>12.5</v>
      </c>
      <c r="AI209" s="990">
        <f t="shared" si="441"/>
        <v>14.033333333333335</v>
      </c>
      <c r="AJ209" s="1348">
        <f t="shared" si="441"/>
        <v>10.166666666666666</v>
      </c>
      <c r="AK209" s="320" t="b">
        <f>(U209+U210)/30=AC209</f>
        <v>1</v>
      </c>
      <c r="AL209" s="320" t="b">
        <f>(V209+V210)/30=AD209</f>
        <v>1</v>
      </c>
      <c r="AM209" s="320" t="b">
        <f t="shared" ref="AM209:AR209" si="442">(W209+W210)/30=AE209</f>
        <v>1</v>
      </c>
      <c r="AN209" s="320" t="b">
        <f t="shared" si="442"/>
        <v>1</v>
      </c>
      <c r="AO209" s="320" t="b">
        <f t="shared" si="442"/>
        <v>1</v>
      </c>
      <c r="AP209" s="320" t="b">
        <f t="shared" si="442"/>
        <v>1</v>
      </c>
      <c r="AQ209" s="320" t="b">
        <f t="shared" si="442"/>
        <v>1</v>
      </c>
      <c r="AR209" s="320" t="b">
        <f t="shared" si="442"/>
        <v>1</v>
      </c>
    </row>
    <row r="210" spans="1:44" s="109" customFormat="1" ht="14.25" customHeight="1" thickBot="1" x14ac:dyDescent="0.3">
      <c r="A210" s="1021"/>
      <c r="B210" s="1022"/>
      <c r="C210" s="1023"/>
      <c r="D210" s="598"/>
      <c r="E210" s="599"/>
      <c r="F210" s="599"/>
      <c r="G210" s="600"/>
      <c r="H210" s="601"/>
      <c r="I210" s="599"/>
      <c r="J210" s="599"/>
      <c r="K210" s="600"/>
      <c r="L210" s="602"/>
      <c r="M210" s="1379"/>
      <c r="N210" s="1379"/>
      <c r="O210" s="1379"/>
      <c r="P210" s="1379"/>
      <c r="Q210" s="1379"/>
      <c r="R210" s="1379"/>
      <c r="S210" s="1379"/>
      <c r="T210" s="1379"/>
      <c r="U210" s="607">
        <f t="shared" ref="U210:AB210" si="443">SUM(U122,U146,U208)</f>
        <v>111</v>
      </c>
      <c r="V210" s="608">
        <f t="shared" si="443"/>
        <v>152</v>
      </c>
      <c r="W210" s="608">
        <f t="shared" si="443"/>
        <v>90</v>
      </c>
      <c r="X210" s="608">
        <f t="shared" si="443"/>
        <v>97</v>
      </c>
      <c r="Y210" s="608">
        <f t="shared" si="443"/>
        <v>67</v>
      </c>
      <c r="Z210" s="608">
        <f t="shared" si="443"/>
        <v>120</v>
      </c>
      <c r="AA210" s="608">
        <f t="shared" si="443"/>
        <v>111</v>
      </c>
      <c r="AB210" s="609">
        <f t="shared" si="443"/>
        <v>75</v>
      </c>
      <c r="AC210" s="1132"/>
      <c r="AD210" s="991"/>
      <c r="AE210" s="991"/>
      <c r="AF210" s="991"/>
      <c r="AG210" s="991"/>
      <c r="AH210" s="991"/>
      <c r="AI210" s="991"/>
      <c r="AJ210" s="1349"/>
      <c r="AK210" s="154"/>
      <c r="AL210" s="154"/>
      <c r="AM210" s="154"/>
      <c r="AN210" s="154"/>
      <c r="AO210" s="154"/>
      <c r="AP210" s="154"/>
      <c r="AQ210" s="154"/>
      <c r="AR210" s="154"/>
    </row>
    <row r="211" spans="1:44" s="109" customFormat="1" ht="15" customHeight="1" x14ac:dyDescent="0.25">
      <c r="A211" s="1018" t="s">
        <v>28</v>
      </c>
      <c r="B211" s="1019"/>
      <c r="C211" s="1020"/>
      <c r="D211" s="592"/>
      <c r="E211" s="593"/>
      <c r="F211" s="593"/>
      <c r="G211" s="594"/>
      <c r="H211" s="595"/>
      <c r="I211" s="593"/>
      <c r="J211" s="593"/>
      <c r="K211" s="594"/>
      <c r="L211" s="595"/>
      <c r="M211" s="1078"/>
      <c r="N211" s="1503">
        <f>+N207+N209</f>
        <v>3735</v>
      </c>
      <c r="O211" s="1503">
        <f t="shared" ref="O211:AJ211" si="444">SUM(O68,O209)</f>
        <v>3715</v>
      </c>
      <c r="P211" s="1503">
        <f t="shared" si="444"/>
        <v>962</v>
      </c>
      <c r="Q211" s="1503">
        <f t="shared" si="444"/>
        <v>819</v>
      </c>
      <c r="R211" s="1503">
        <f t="shared" si="444"/>
        <v>1722</v>
      </c>
      <c r="S211" s="1503">
        <f t="shared" si="444"/>
        <v>212</v>
      </c>
      <c r="T211" s="1346">
        <f t="shared" si="444"/>
        <v>1670</v>
      </c>
      <c r="U211" s="610">
        <f t="shared" si="444"/>
        <v>452</v>
      </c>
      <c r="V211" s="611">
        <f t="shared" si="444"/>
        <v>590</v>
      </c>
      <c r="W211" s="611">
        <f t="shared" si="444"/>
        <v>450</v>
      </c>
      <c r="X211" s="611">
        <f t="shared" si="444"/>
        <v>460</v>
      </c>
      <c r="Y211" s="611">
        <f t="shared" si="444"/>
        <v>314</v>
      </c>
      <c r="Z211" s="611">
        <f t="shared" si="444"/>
        <v>459</v>
      </c>
      <c r="AA211" s="611">
        <f t="shared" si="444"/>
        <v>520</v>
      </c>
      <c r="AB211" s="612">
        <f t="shared" si="444"/>
        <v>470</v>
      </c>
      <c r="AC211" s="1099">
        <f t="shared" si="444"/>
        <v>21.766666666666666</v>
      </c>
      <c r="AD211" s="1315">
        <f t="shared" si="444"/>
        <v>27.933333333333334</v>
      </c>
      <c r="AE211" s="1315">
        <f t="shared" si="444"/>
        <v>21.5</v>
      </c>
      <c r="AF211" s="1315">
        <f t="shared" si="444"/>
        <v>22.2</v>
      </c>
      <c r="AG211" s="1315">
        <f t="shared" si="444"/>
        <v>15.666666666666668</v>
      </c>
      <c r="AH211" s="1315">
        <f t="shared" si="444"/>
        <v>21.733333333333334</v>
      </c>
      <c r="AI211" s="1315">
        <f t="shared" si="444"/>
        <v>24.533333333333335</v>
      </c>
      <c r="AJ211" s="1447">
        <f t="shared" si="444"/>
        <v>24.166666666666664</v>
      </c>
      <c r="AK211" s="320" t="b">
        <f>(U211+U212)/30=AC211</f>
        <v>1</v>
      </c>
      <c r="AL211" s="320" t="b">
        <f>(V211+V212)/30=AD211</f>
        <v>1</v>
      </c>
      <c r="AM211" s="320" t="b">
        <f t="shared" ref="AM211:AR211" si="445">(W211+W212)/30=AE211</f>
        <v>1</v>
      </c>
      <c r="AN211" s="320" t="b">
        <f t="shared" si="445"/>
        <v>1</v>
      </c>
      <c r="AO211" s="320" t="b">
        <f t="shared" si="445"/>
        <v>1</v>
      </c>
      <c r="AP211" s="320" t="b">
        <f t="shared" si="445"/>
        <v>1</v>
      </c>
      <c r="AQ211" s="320" t="b">
        <f t="shared" si="445"/>
        <v>1</v>
      </c>
      <c r="AR211" s="320" t="b">
        <f t="shared" si="445"/>
        <v>1</v>
      </c>
    </row>
    <row r="212" spans="1:44" s="109" customFormat="1" ht="14.25" customHeight="1" thickBot="1" x14ac:dyDescent="0.3">
      <c r="A212" s="1021"/>
      <c r="B212" s="1022"/>
      <c r="C212" s="1023"/>
      <c r="D212" s="598"/>
      <c r="E212" s="599"/>
      <c r="F212" s="599"/>
      <c r="G212" s="600"/>
      <c r="H212" s="601"/>
      <c r="I212" s="599"/>
      <c r="J212" s="599"/>
      <c r="K212" s="600"/>
      <c r="L212" s="601"/>
      <c r="M212" s="1079"/>
      <c r="N212" s="1504"/>
      <c r="O212" s="1504"/>
      <c r="P212" s="1504"/>
      <c r="Q212" s="1504"/>
      <c r="R212" s="1504"/>
      <c r="S212" s="1504"/>
      <c r="T212" s="1347"/>
      <c r="U212" s="613">
        <f t="shared" ref="U212:AB212" si="446">SUM(U69,U210)</f>
        <v>201</v>
      </c>
      <c r="V212" s="614">
        <f t="shared" si="446"/>
        <v>248</v>
      </c>
      <c r="W212" s="614">
        <f t="shared" si="446"/>
        <v>195</v>
      </c>
      <c r="X212" s="614">
        <f t="shared" si="446"/>
        <v>206</v>
      </c>
      <c r="Y212" s="614">
        <f t="shared" si="446"/>
        <v>156</v>
      </c>
      <c r="Z212" s="614">
        <f t="shared" si="446"/>
        <v>193</v>
      </c>
      <c r="AA212" s="614">
        <f t="shared" si="446"/>
        <v>216</v>
      </c>
      <c r="AB212" s="615">
        <f t="shared" si="446"/>
        <v>255</v>
      </c>
      <c r="AC212" s="1100"/>
      <c r="AD212" s="1316"/>
      <c r="AE212" s="1316"/>
      <c r="AF212" s="1316"/>
      <c r="AG212" s="1316"/>
      <c r="AH212" s="1316"/>
      <c r="AI212" s="1316"/>
      <c r="AJ212" s="1448"/>
      <c r="AK212" s="154"/>
      <c r="AL212" s="154"/>
      <c r="AM212" s="154"/>
      <c r="AN212" s="154"/>
      <c r="AO212" s="154"/>
      <c r="AP212" s="154"/>
      <c r="AQ212" s="154"/>
      <c r="AR212" s="154"/>
    </row>
    <row r="213" spans="1:44" s="109" customFormat="1" ht="25.5" customHeight="1" x14ac:dyDescent="0.25">
      <c r="A213" s="1018" t="s">
        <v>302</v>
      </c>
      <c r="B213" s="1019"/>
      <c r="C213" s="1102"/>
      <c r="D213" s="592"/>
      <c r="E213" s="593"/>
      <c r="F213" s="593"/>
      <c r="G213" s="594"/>
      <c r="H213" s="595"/>
      <c r="I213" s="593"/>
      <c r="J213" s="593"/>
      <c r="K213" s="594"/>
      <c r="L213" s="576"/>
      <c r="M213" s="1099">
        <f>+M168+M171+M174+M177+M180+M183+M186+M189+M192+M195+M198+M201+M204</f>
        <v>60.5</v>
      </c>
      <c r="N213" s="1499">
        <f t="shared" ref="N213:T213" si="447">+N168+N171+N174+N177+N180+N183+N186+N189+N192+N195+N198+N201+N204</f>
        <v>1815</v>
      </c>
      <c r="O213" s="1499">
        <f t="shared" si="447"/>
        <v>1250</v>
      </c>
      <c r="P213" s="1099">
        <f t="shared" si="447"/>
        <v>188</v>
      </c>
      <c r="Q213" s="1099">
        <f t="shared" si="447"/>
        <v>312</v>
      </c>
      <c r="R213" s="1099">
        <f t="shared" si="447"/>
        <v>712</v>
      </c>
      <c r="S213" s="1099">
        <f t="shared" si="447"/>
        <v>38</v>
      </c>
      <c r="T213" s="1099">
        <f t="shared" si="447"/>
        <v>565</v>
      </c>
      <c r="U213" s="610">
        <f>+U168+U171+U174+U177+U180+U183+U186+U189+U192+U195+U198+U201+U204</f>
        <v>0</v>
      </c>
      <c r="V213" s="610">
        <f t="shared" ref="V213:AB213" si="448">+V168+V171+V174+V177+V180+V183+V186+V189+V192+V195+V198+V201+V204</f>
        <v>30</v>
      </c>
      <c r="W213" s="610">
        <f t="shared" si="448"/>
        <v>272</v>
      </c>
      <c r="X213" s="610">
        <f t="shared" si="448"/>
        <v>408</v>
      </c>
      <c r="Y213" s="610">
        <f t="shared" si="448"/>
        <v>183</v>
      </c>
      <c r="Z213" s="610">
        <f t="shared" si="448"/>
        <v>217</v>
      </c>
      <c r="AA213" s="610">
        <f t="shared" si="448"/>
        <v>90</v>
      </c>
      <c r="AB213" s="610">
        <f t="shared" si="448"/>
        <v>50</v>
      </c>
      <c r="AC213" s="1181">
        <f>+AC168+AC171+AC174+AC177+AC180+AC183+AC186+AC189+AC192+AC195+AC198+AC201+AC204</f>
        <v>0</v>
      </c>
      <c r="AD213" s="1181">
        <f t="shared" ref="AD213:AJ213" si="449">+AD168+AD171+AD174+AD177+AD180+AD183+AD186+AD189+AD192+AD195+AD198+AD201+AD204</f>
        <v>1.5</v>
      </c>
      <c r="AE213" s="1181">
        <f t="shared" si="449"/>
        <v>13.866666666666667</v>
      </c>
      <c r="AF213" s="1181">
        <f t="shared" si="449"/>
        <v>19.133333333333333</v>
      </c>
      <c r="AG213" s="1181">
        <f t="shared" si="449"/>
        <v>9.5</v>
      </c>
      <c r="AH213" s="1181">
        <f t="shared" si="449"/>
        <v>9.5</v>
      </c>
      <c r="AI213" s="1181">
        <f t="shared" si="449"/>
        <v>4.5</v>
      </c>
      <c r="AJ213" s="1181">
        <f t="shared" si="449"/>
        <v>2.5</v>
      </c>
      <c r="AK213" s="320" t="b">
        <f>(U213+U214)/30=AC213</f>
        <v>1</v>
      </c>
      <c r="AL213" s="320" t="b">
        <f>(V213+V214)/30=AD213</f>
        <v>1</v>
      </c>
      <c r="AM213" s="320" t="b">
        <f t="shared" ref="AM213:AR213" si="450">(W213+W214)/30=AE213</f>
        <v>1</v>
      </c>
      <c r="AN213" s="320" t="b">
        <f t="shared" si="450"/>
        <v>1</v>
      </c>
      <c r="AO213" s="320" t="b">
        <f t="shared" si="450"/>
        <v>1</v>
      </c>
      <c r="AP213" s="320" t="b">
        <f t="shared" si="450"/>
        <v>1</v>
      </c>
      <c r="AQ213" s="320" t="b">
        <f t="shared" si="450"/>
        <v>1</v>
      </c>
      <c r="AR213" s="320" t="b">
        <f t="shared" si="450"/>
        <v>1</v>
      </c>
    </row>
    <row r="214" spans="1:44" s="109" customFormat="1" ht="35.25" customHeight="1" thickBot="1" x14ac:dyDescent="0.3">
      <c r="A214" s="1021"/>
      <c r="B214" s="1022"/>
      <c r="C214" s="1103"/>
      <c r="D214" s="598"/>
      <c r="E214" s="599"/>
      <c r="F214" s="599"/>
      <c r="G214" s="600"/>
      <c r="H214" s="601"/>
      <c r="I214" s="599"/>
      <c r="J214" s="599"/>
      <c r="K214" s="600"/>
      <c r="L214" s="580"/>
      <c r="M214" s="1100"/>
      <c r="N214" s="1500"/>
      <c r="O214" s="1500"/>
      <c r="P214" s="1100"/>
      <c r="Q214" s="1100"/>
      <c r="R214" s="1100"/>
      <c r="S214" s="1100"/>
      <c r="T214" s="1100"/>
      <c r="U214" s="613">
        <f>+U169+U172+U175+U178+U181+U184+U187+U190+U193+U196+U199+U202+U205</f>
        <v>0</v>
      </c>
      <c r="V214" s="613">
        <f t="shared" ref="V214:AB214" si="451">+V169+V172+V175+V178+V181+V184+V187+V190+V193+V196+V199+V202+V205</f>
        <v>15</v>
      </c>
      <c r="W214" s="613">
        <f t="shared" si="451"/>
        <v>144</v>
      </c>
      <c r="X214" s="613">
        <f t="shared" si="451"/>
        <v>166</v>
      </c>
      <c r="Y214" s="613">
        <f t="shared" si="451"/>
        <v>102</v>
      </c>
      <c r="Z214" s="613">
        <f t="shared" si="451"/>
        <v>68</v>
      </c>
      <c r="AA214" s="613">
        <f t="shared" si="451"/>
        <v>45</v>
      </c>
      <c r="AB214" s="613">
        <f t="shared" si="451"/>
        <v>25</v>
      </c>
      <c r="AC214" s="1380"/>
      <c r="AD214" s="1380"/>
      <c r="AE214" s="1380"/>
      <c r="AF214" s="1380"/>
      <c r="AG214" s="1380"/>
      <c r="AH214" s="1380"/>
      <c r="AI214" s="1380"/>
      <c r="AJ214" s="1380"/>
      <c r="AK214" s="154"/>
      <c r="AL214" s="154"/>
      <c r="AM214" s="154"/>
      <c r="AN214" s="154"/>
      <c r="AO214" s="154"/>
      <c r="AP214" s="154"/>
      <c r="AQ214" s="154"/>
      <c r="AR214" s="154"/>
    </row>
    <row r="215" spans="1:44" s="103" customFormat="1" ht="13.5" customHeight="1" x14ac:dyDescent="0.25">
      <c r="A215" s="1121" t="s">
        <v>169</v>
      </c>
      <c r="B215" s="1122"/>
      <c r="C215" s="1123"/>
      <c r="D215" s="616"/>
      <c r="E215" s="617"/>
      <c r="F215" s="617"/>
      <c r="G215" s="618"/>
      <c r="H215" s="619"/>
      <c r="I215" s="617"/>
      <c r="J215" s="617"/>
      <c r="K215" s="618"/>
      <c r="L215" s="586"/>
      <c r="M215" s="1378">
        <f>+M68+M213+M209</f>
        <v>240</v>
      </c>
      <c r="N215" s="1378">
        <f t="shared" ref="N215:T215" si="452">+N68+N213+N209</f>
        <v>7200</v>
      </c>
      <c r="O215" s="1378">
        <f t="shared" si="452"/>
        <v>4965</v>
      </c>
      <c r="P215" s="1378">
        <f t="shared" si="452"/>
        <v>1150</v>
      </c>
      <c r="Q215" s="1378">
        <f t="shared" si="452"/>
        <v>1131</v>
      </c>
      <c r="R215" s="1378">
        <f t="shared" si="452"/>
        <v>2434</v>
      </c>
      <c r="S215" s="1378">
        <f t="shared" si="452"/>
        <v>250</v>
      </c>
      <c r="T215" s="1378">
        <f t="shared" si="452"/>
        <v>2235</v>
      </c>
      <c r="U215" s="604">
        <f>SUM(U211,U213)</f>
        <v>452</v>
      </c>
      <c r="V215" s="605">
        <f t="shared" ref="V215:AB215" si="453">SUM(V211,V213)</f>
        <v>620</v>
      </c>
      <c r="W215" s="605">
        <f t="shared" si="453"/>
        <v>722</v>
      </c>
      <c r="X215" s="605">
        <f t="shared" si="453"/>
        <v>868</v>
      </c>
      <c r="Y215" s="605">
        <f t="shared" si="453"/>
        <v>497</v>
      </c>
      <c r="Z215" s="605">
        <f t="shared" si="453"/>
        <v>676</v>
      </c>
      <c r="AA215" s="605">
        <f t="shared" si="453"/>
        <v>610</v>
      </c>
      <c r="AB215" s="606">
        <f t="shared" si="453"/>
        <v>520</v>
      </c>
      <c r="AC215" s="1051">
        <f>SUM(AC211,AC213)</f>
        <v>21.766666666666666</v>
      </c>
      <c r="AD215" s="1053">
        <f t="shared" ref="AD215:AJ215" si="454">SUM(AD211,AD213)</f>
        <v>29.433333333333334</v>
      </c>
      <c r="AE215" s="1053">
        <f t="shared" si="454"/>
        <v>35.366666666666667</v>
      </c>
      <c r="AF215" s="1053">
        <f t="shared" si="454"/>
        <v>41.333333333333329</v>
      </c>
      <c r="AG215" s="1053">
        <f t="shared" si="454"/>
        <v>25.166666666666668</v>
      </c>
      <c r="AH215" s="1053">
        <f t="shared" si="454"/>
        <v>31.233333333333334</v>
      </c>
      <c r="AI215" s="1053">
        <f t="shared" si="454"/>
        <v>29.033333333333335</v>
      </c>
      <c r="AJ215" s="1035">
        <f t="shared" si="454"/>
        <v>26.666666666666664</v>
      </c>
      <c r="AK215" s="561" t="b">
        <f>(U215+U216)/30=AC215</f>
        <v>1</v>
      </c>
      <c r="AL215" s="561" t="b">
        <f>(V215+V216)/30=AD215</f>
        <v>1</v>
      </c>
      <c r="AM215" s="561" t="b">
        <f t="shared" ref="AM215:AR215" si="455">(W215+W216)/30=AE215</f>
        <v>1</v>
      </c>
      <c r="AN215" s="561" t="b">
        <f t="shared" si="455"/>
        <v>1</v>
      </c>
      <c r="AO215" s="561" t="b">
        <f t="shared" si="455"/>
        <v>1</v>
      </c>
      <c r="AP215" s="561" t="b">
        <f t="shared" si="455"/>
        <v>1</v>
      </c>
      <c r="AQ215" s="561" t="b">
        <f t="shared" si="455"/>
        <v>1</v>
      </c>
      <c r="AR215" s="561" t="b">
        <f t="shared" si="455"/>
        <v>1</v>
      </c>
    </row>
    <row r="216" spans="1:44" s="103" customFormat="1" ht="13.5" customHeight="1" thickBot="1" x14ac:dyDescent="0.3">
      <c r="A216" s="1124"/>
      <c r="B216" s="1125"/>
      <c r="C216" s="1126"/>
      <c r="D216" s="620"/>
      <c r="E216" s="621"/>
      <c r="F216" s="621"/>
      <c r="G216" s="622"/>
      <c r="H216" s="623"/>
      <c r="I216" s="621"/>
      <c r="J216" s="621"/>
      <c r="K216" s="622"/>
      <c r="L216" s="591"/>
      <c r="M216" s="1379"/>
      <c r="N216" s="1379"/>
      <c r="O216" s="1379"/>
      <c r="P216" s="1379"/>
      <c r="Q216" s="1379"/>
      <c r="R216" s="1379"/>
      <c r="S216" s="1379"/>
      <c r="T216" s="1379"/>
      <c r="U216" s="607">
        <f>SUM(U212,U214)</f>
        <v>201</v>
      </c>
      <c r="V216" s="608">
        <f t="shared" ref="V216:AB216" si="456">SUM(V212,V214)</f>
        <v>263</v>
      </c>
      <c r="W216" s="608">
        <f t="shared" si="456"/>
        <v>339</v>
      </c>
      <c r="X216" s="608">
        <f t="shared" si="456"/>
        <v>372</v>
      </c>
      <c r="Y216" s="608">
        <f t="shared" si="456"/>
        <v>258</v>
      </c>
      <c r="Z216" s="608">
        <f t="shared" si="456"/>
        <v>261</v>
      </c>
      <c r="AA216" s="608">
        <f t="shared" si="456"/>
        <v>261</v>
      </c>
      <c r="AB216" s="609">
        <f t="shared" si="456"/>
        <v>280</v>
      </c>
      <c r="AC216" s="1052"/>
      <c r="AD216" s="1054"/>
      <c r="AE216" s="1054"/>
      <c r="AF216" s="1054"/>
      <c r="AG216" s="1054"/>
      <c r="AH216" s="1054"/>
      <c r="AI216" s="1054"/>
      <c r="AJ216" s="1036"/>
      <c r="AK216" s="684"/>
    </row>
    <row r="217" spans="1:44" ht="10.5" customHeight="1" x14ac:dyDescent="0.25">
      <c r="A217" s="1533" t="s">
        <v>41</v>
      </c>
      <c r="B217" s="1534"/>
      <c r="C217" s="1534"/>
      <c r="D217" s="336"/>
      <c r="E217" s="336"/>
      <c r="F217" s="336"/>
      <c r="G217" s="336"/>
      <c r="H217" s="624"/>
      <c r="I217" s="624"/>
      <c r="J217" s="624"/>
      <c r="K217" s="624"/>
      <c r="L217" s="624"/>
      <c r="M217" s="624"/>
      <c r="N217" s="624"/>
      <c r="O217" s="624"/>
      <c r="P217" s="624"/>
      <c r="Q217" s="624"/>
      <c r="R217" s="624"/>
      <c r="S217" s="624"/>
      <c r="T217" s="624"/>
      <c r="U217" s="679">
        <v>45</v>
      </c>
      <c r="V217" s="680">
        <v>45</v>
      </c>
      <c r="W217" s="680">
        <v>45</v>
      </c>
      <c r="X217" s="680">
        <v>45</v>
      </c>
      <c r="Y217" s="680">
        <v>45</v>
      </c>
      <c r="Z217" s="680">
        <v>45</v>
      </c>
      <c r="AA217" s="680">
        <v>45</v>
      </c>
      <c r="AB217" s="681">
        <v>45</v>
      </c>
      <c r="AC217" s="537"/>
      <c r="AD217" s="534"/>
      <c r="AE217" s="534"/>
      <c r="AF217" s="534"/>
      <c r="AG217" s="534"/>
      <c r="AH217" s="534"/>
      <c r="AI217" s="534"/>
      <c r="AJ217" s="627"/>
    </row>
    <row r="218" spans="1:44" ht="10.5" customHeight="1" x14ac:dyDescent="0.25">
      <c r="A218" s="1410" t="s">
        <v>42</v>
      </c>
      <c r="B218" s="1411"/>
      <c r="C218" s="1411"/>
      <c r="D218" s="338"/>
      <c r="E218" s="338"/>
      <c r="F218" s="338"/>
      <c r="G218" s="338"/>
      <c r="H218" s="628"/>
      <c r="I218" s="628"/>
      <c r="J218" s="628"/>
      <c r="K218" s="628"/>
      <c r="L218" s="628"/>
      <c r="M218" s="628"/>
      <c r="N218" s="628"/>
      <c r="O218" s="628"/>
      <c r="P218" s="628"/>
      <c r="Q218" s="628"/>
      <c r="R218" s="628"/>
      <c r="S218" s="628"/>
      <c r="T218" s="628"/>
      <c r="U218" s="256">
        <f>COUNTIF($D$12:$G$216,1)</f>
        <v>0</v>
      </c>
      <c r="V218" s="539">
        <f>COUNTIF($D$12:$G$216,2)</f>
        <v>1</v>
      </c>
      <c r="W218" s="539">
        <f>COUNTIF($D$12:$G$216,3)</f>
        <v>1</v>
      </c>
      <c r="X218" s="539">
        <f>COUNTIF($D$12:$G$216,4)</f>
        <v>6</v>
      </c>
      <c r="Y218" s="539">
        <f>COUNTIF($D$12:$G$216,5)</f>
        <v>1</v>
      </c>
      <c r="Z218" s="539">
        <f>COUNTIF($D$12:$G$216,6)</f>
        <v>4</v>
      </c>
      <c r="AA218" s="539">
        <f>COUNTIF($D$12:$G$216,7)</f>
        <v>2</v>
      </c>
      <c r="AB218" s="251">
        <f>COUNTIF($D$12:$G$216,8)</f>
        <v>5</v>
      </c>
      <c r="AC218" s="196"/>
      <c r="AD218" s="539"/>
      <c r="AE218" s="539"/>
      <c r="AF218" s="539"/>
      <c r="AG218" s="539"/>
      <c r="AH218" s="539"/>
      <c r="AI218" s="539"/>
      <c r="AJ218" s="629"/>
    </row>
    <row r="219" spans="1:44" ht="10.5" customHeight="1" x14ac:dyDescent="0.25">
      <c r="A219" s="1410" t="s">
        <v>312</v>
      </c>
      <c r="B219" s="1411"/>
      <c r="C219" s="1411"/>
      <c r="D219" s="338"/>
      <c r="E219" s="338"/>
      <c r="F219" s="338"/>
      <c r="G219" s="338"/>
      <c r="H219" s="628"/>
      <c r="I219" s="628"/>
      <c r="J219" s="628"/>
      <c r="K219" s="628"/>
      <c r="L219" s="628"/>
      <c r="M219" s="628"/>
      <c r="N219" s="628"/>
      <c r="O219" s="628"/>
      <c r="P219" s="628"/>
      <c r="Q219" s="628"/>
      <c r="R219" s="628"/>
      <c r="S219" s="628"/>
      <c r="T219" s="628"/>
      <c r="U219" s="256">
        <f>COUNTIF($H$12:$K$216,1)</f>
        <v>3</v>
      </c>
      <c r="V219" s="539">
        <f>COUNTIF($H$12:$K$216,2)</f>
        <v>9</v>
      </c>
      <c r="W219" s="539">
        <f>COUNTIF($H$12:$K$216,3)</f>
        <v>6</v>
      </c>
      <c r="X219" s="539">
        <f>COUNTIF($H$12:$K$216,4)</f>
        <v>6</v>
      </c>
      <c r="Y219" s="539">
        <f>COUNTIF($H$12:$K$216,5)</f>
        <v>4</v>
      </c>
      <c r="Z219" s="539">
        <f>COUNTIF($H$12:$K$216,6)</f>
        <v>5</v>
      </c>
      <c r="AA219" s="539">
        <f>COUNTIF($H$12:$K$216,7)</f>
        <v>8</v>
      </c>
      <c r="AB219" s="251">
        <f>COUNTIF($H$12:$K$216,8)</f>
        <v>3</v>
      </c>
      <c r="AC219" s="196"/>
      <c r="AD219" s="539"/>
      <c r="AE219" s="539"/>
      <c r="AF219" s="539"/>
      <c r="AG219" s="539"/>
      <c r="AH219" s="539"/>
      <c r="AI219" s="539"/>
      <c r="AJ219" s="629"/>
    </row>
    <row r="220" spans="1:44" ht="10.5" customHeight="1" x14ac:dyDescent="0.25">
      <c r="A220" s="1412" t="s">
        <v>43</v>
      </c>
      <c r="B220" s="1413"/>
      <c r="C220" s="1413"/>
      <c r="D220" s="340"/>
      <c r="E220" s="340"/>
      <c r="F220" s="340"/>
      <c r="G220" s="340"/>
      <c r="H220" s="630"/>
      <c r="I220" s="630"/>
      <c r="J220" s="630"/>
      <c r="K220" s="630"/>
      <c r="L220" s="630"/>
      <c r="M220" s="630"/>
      <c r="N220" s="630"/>
      <c r="O220" s="630"/>
      <c r="P220" s="630"/>
      <c r="Q220" s="630"/>
      <c r="R220" s="630"/>
      <c r="S220" s="630"/>
      <c r="T220" s="630"/>
      <c r="U220" s="631">
        <f>COUNTIF($L$12:$L$216,1)</f>
        <v>0</v>
      </c>
      <c r="V220" s="632">
        <f>COUNTIF($L$12:$L$216,2)</f>
        <v>0</v>
      </c>
      <c r="W220" s="632">
        <f>COUNTIF($L$12:$L$216,3)</f>
        <v>0</v>
      </c>
      <c r="X220" s="632">
        <f>COUNTIF($L$12:$L$216,4)</f>
        <v>1</v>
      </c>
      <c r="Y220" s="632">
        <f>COUNTIF($L$12:$L$216,5)</f>
        <v>1</v>
      </c>
      <c r="Z220" s="632">
        <f>COUNTIF($L$12:$L$216,6)</f>
        <v>0</v>
      </c>
      <c r="AA220" s="632">
        <f>COUNTIF($L$12:$L$216,7)</f>
        <v>1</v>
      </c>
      <c r="AB220" s="633">
        <f>COUNTIF($L$12:$L$216,8)</f>
        <v>1</v>
      </c>
      <c r="AC220" s="634"/>
      <c r="AD220" s="632"/>
      <c r="AE220" s="632"/>
      <c r="AF220" s="632"/>
      <c r="AG220" s="632"/>
      <c r="AH220" s="632"/>
      <c r="AI220" s="632"/>
      <c r="AJ220" s="635"/>
    </row>
    <row r="221" spans="1:44" x14ac:dyDescent="0.25">
      <c r="A221" s="412"/>
      <c r="B221" s="412"/>
      <c r="C221" s="412"/>
      <c r="D221" s="412"/>
      <c r="E221" s="412"/>
      <c r="F221" s="412"/>
      <c r="G221" s="412"/>
      <c r="H221" s="682"/>
      <c r="I221" s="682"/>
      <c r="J221" s="682"/>
      <c r="K221" s="682"/>
      <c r="L221" s="682"/>
      <c r="M221" s="682"/>
      <c r="N221" s="682"/>
      <c r="O221" s="682"/>
      <c r="P221" s="682"/>
      <c r="Q221" s="682"/>
      <c r="R221" s="682"/>
      <c r="S221" s="682"/>
      <c r="T221" s="683"/>
      <c r="U221" s="637"/>
      <c r="V221" s="637"/>
      <c r="W221" s="637"/>
      <c r="X221" s="637"/>
      <c r="Y221" s="637"/>
      <c r="Z221" s="637"/>
      <c r="AA221" s="682"/>
      <c r="AB221" s="682"/>
      <c r="AC221" s="682"/>
      <c r="AD221" s="682"/>
      <c r="AE221" s="682"/>
      <c r="AF221" s="682"/>
      <c r="AG221" s="682"/>
      <c r="AH221" s="162"/>
      <c r="AI221" s="162"/>
      <c r="AJ221" s="162"/>
    </row>
    <row r="222" spans="1:44" x14ac:dyDescent="0.25">
      <c r="A222" s="344" t="s">
        <v>2</v>
      </c>
      <c r="B222" s="345"/>
      <c r="C222" s="345"/>
      <c r="D222" s="345"/>
      <c r="E222" s="345"/>
      <c r="F222" s="345"/>
      <c r="G222" s="344" t="s">
        <v>2</v>
      </c>
      <c r="H222" s="237"/>
      <c r="I222" s="237"/>
      <c r="J222" s="237"/>
      <c r="K222" s="237"/>
      <c r="L222" s="237"/>
      <c r="M222" s="237"/>
      <c r="N222" s="237"/>
      <c r="O222" s="237"/>
      <c r="P222" s="237"/>
      <c r="Q222" s="237"/>
      <c r="R222" s="237"/>
      <c r="S222" s="237"/>
      <c r="T222" s="637"/>
      <c r="U222" s="637"/>
      <c r="V222" s="637"/>
      <c r="W222" s="637"/>
      <c r="X222" s="994" t="s">
        <v>363</v>
      </c>
      <c r="Y222" s="994"/>
      <c r="Z222" s="994"/>
      <c r="AA222" s="994"/>
      <c r="AB222" s="994"/>
      <c r="AC222" s="994"/>
      <c r="AD222" s="994"/>
      <c r="AE222" s="994"/>
      <c r="AF222" s="994"/>
      <c r="AG222" s="994"/>
      <c r="AH222" s="994"/>
      <c r="AI222" s="994"/>
      <c r="AJ222" s="162"/>
    </row>
    <row r="223" spans="1:44" x14ac:dyDescent="0.25">
      <c r="A223" s="17" t="s">
        <v>249</v>
      </c>
      <c r="B223" s="17"/>
      <c r="C223" s="17"/>
      <c r="D223" s="311"/>
      <c r="E223" s="311"/>
      <c r="F223" s="311"/>
      <c r="G223" s="17" t="s">
        <v>251</v>
      </c>
      <c r="H223" s="638"/>
      <c r="I223" s="638"/>
      <c r="J223" s="162"/>
      <c r="K223" s="162"/>
      <c r="L223" s="162"/>
      <c r="M223" s="162"/>
      <c r="N223" s="162"/>
      <c r="O223" s="639"/>
      <c r="P223" s="640"/>
      <c r="Q223" s="640"/>
      <c r="R223" s="640"/>
      <c r="S223" s="640"/>
      <c r="T223" s="640"/>
      <c r="U223" s="640"/>
      <c r="V223" s="640"/>
      <c r="W223" s="640"/>
      <c r="X223" s="640" t="s">
        <v>364</v>
      </c>
      <c r="Y223" s="640"/>
      <c r="Z223" s="640"/>
      <c r="AA223" s="640"/>
      <c r="AB223" s="640"/>
      <c r="AC223" s="640"/>
      <c r="AD223" s="640"/>
      <c r="AE223" s="640"/>
      <c r="AF223" s="640"/>
      <c r="AG223" s="640"/>
      <c r="AH223" s="640"/>
      <c r="AI223" s="162"/>
      <c r="AJ223" s="162"/>
    </row>
    <row r="224" spans="1:44" x14ac:dyDescent="0.25">
      <c r="A224" s="17"/>
      <c r="B224" s="17"/>
      <c r="C224" s="17"/>
      <c r="D224" s="311"/>
      <c r="E224" s="311"/>
      <c r="F224" s="311"/>
      <c r="G224" s="346" t="s">
        <v>252</v>
      </c>
      <c r="H224" s="641"/>
      <c r="I224" s="641"/>
      <c r="J224" s="641"/>
      <c r="K224" s="641"/>
      <c r="L224" s="641"/>
      <c r="M224" s="641"/>
      <c r="N224" s="641"/>
      <c r="O224" s="641"/>
      <c r="P224" s="162"/>
      <c r="Q224" s="162"/>
      <c r="R224" s="162"/>
      <c r="S224" s="162"/>
      <c r="T224" s="162"/>
      <c r="U224" s="162"/>
      <c r="V224" s="640"/>
      <c r="W224" s="640"/>
      <c r="X224" s="640" t="s">
        <v>365</v>
      </c>
      <c r="Y224" s="640"/>
      <c r="Z224" s="640"/>
      <c r="AA224" s="640"/>
      <c r="AB224" s="640"/>
      <c r="AC224" s="640"/>
      <c r="AD224" s="1325" t="s">
        <v>366</v>
      </c>
      <c r="AE224" s="1325"/>
      <c r="AF224" s="1325"/>
      <c r="AG224" s="1325"/>
      <c r="AH224" s="1325"/>
      <c r="AI224" s="1325"/>
      <c r="AJ224" s="162"/>
    </row>
    <row r="225" spans="1:43" x14ac:dyDescent="0.25">
      <c r="A225" s="346" t="s">
        <v>168</v>
      </c>
      <c r="B225" s="346"/>
      <c r="C225" s="347" t="s">
        <v>250</v>
      </c>
      <c r="D225" s="311"/>
      <c r="E225" s="311"/>
      <c r="F225" s="311"/>
      <c r="G225" s="311"/>
      <c r="H225" s="162"/>
      <c r="I225" s="162"/>
      <c r="J225" s="162"/>
      <c r="K225" s="162"/>
      <c r="L225" s="162"/>
      <c r="M225" s="162"/>
      <c r="N225" s="162"/>
      <c r="O225" s="643"/>
      <c r="P225" s="640" t="s">
        <v>389</v>
      </c>
      <c r="Q225" s="640"/>
      <c r="R225" s="640"/>
      <c r="S225" s="640"/>
      <c r="T225" s="640"/>
      <c r="U225" s="640"/>
      <c r="V225" s="640"/>
      <c r="W225" s="640"/>
      <c r="X225" s="640" t="s">
        <v>328</v>
      </c>
      <c r="Y225" s="640"/>
      <c r="Z225" s="640"/>
      <c r="AA225" s="640"/>
      <c r="AB225" s="640"/>
      <c r="AC225" s="640"/>
      <c r="AD225" s="640"/>
      <c r="AE225" s="640"/>
      <c r="AF225" s="640"/>
      <c r="AG225" s="640"/>
      <c r="AH225" s="640"/>
      <c r="AI225" s="187"/>
      <c r="AJ225" s="162"/>
    </row>
    <row r="226" spans="1:43" ht="18.75" customHeight="1" x14ac:dyDescent="0.25">
      <c r="A226" s="1524" t="s">
        <v>328</v>
      </c>
      <c r="B226" s="1524"/>
      <c r="C226" s="1524"/>
      <c r="D226" s="311"/>
      <c r="E226" s="311"/>
      <c r="F226" s="311"/>
      <c r="G226" s="311"/>
      <c r="H226" s="1101" t="s">
        <v>328</v>
      </c>
      <c r="I226" s="1101"/>
      <c r="J226" s="1101"/>
      <c r="K226" s="1101"/>
      <c r="L226" s="1101"/>
      <c r="M226" s="1101"/>
      <c r="N226" s="1101"/>
      <c r="O226" s="1101"/>
      <c r="P226" s="1101"/>
      <c r="Q226" s="1101"/>
      <c r="R226" s="1101"/>
      <c r="S226" s="1101"/>
      <c r="T226" s="1101"/>
      <c r="U226" s="1101"/>
      <c r="V226" s="640"/>
      <c r="W226" s="1325"/>
      <c r="X226" s="1325"/>
      <c r="Y226" s="1325"/>
      <c r="Z226" s="640"/>
      <c r="AA226" s="639"/>
      <c r="AB226" s="639"/>
      <c r="AC226" s="639"/>
      <c r="AD226" s="639"/>
      <c r="AE226" s="187"/>
      <c r="AF226" s="187"/>
      <c r="AG226" s="187"/>
      <c r="AH226" s="187"/>
      <c r="AI226" s="187"/>
      <c r="AJ226" s="187"/>
    </row>
    <row r="227" spans="1:43" x14ac:dyDescent="0.25">
      <c r="H227" s="187"/>
      <c r="I227" s="187"/>
      <c r="J227" s="187"/>
      <c r="K227" s="187"/>
      <c r="L227" s="187"/>
      <c r="M227" s="187"/>
      <c r="N227" s="187"/>
      <c r="O227" s="187"/>
      <c r="P227" s="187"/>
      <c r="Q227" s="187"/>
      <c r="R227" s="187"/>
      <c r="S227" s="187"/>
      <c r="T227" s="187"/>
      <c r="U227" s="187"/>
      <c r="V227" s="187"/>
      <c r="W227" s="187"/>
      <c r="X227" s="187"/>
      <c r="Y227" s="187"/>
      <c r="Z227" s="187"/>
      <c r="AA227" s="187"/>
      <c r="AB227" s="187"/>
      <c r="AC227" s="187"/>
      <c r="AD227" s="187"/>
      <c r="AE227" s="187"/>
      <c r="AF227" s="187"/>
      <c r="AG227" s="187"/>
      <c r="AH227" s="187"/>
      <c r="AI227" s="187"/>
      <c r="AJ227" s="187"/>
    </row>
    <row r="228" spans="1:43" ht="15" customHeight="1" thickBot="1" x14ac:dyDescent="0.3">
      <c r="A228" s="1353" t="s">
        <v>135</v>
      </c>
      <c r="B228" s="1354"/>
      <c r="C228" s="1354"/>
      <c r="D228" s="1354"/>
      <c r="E228" s="1354"/>
      <c r="F228" s="1354"/>
      <c r="G228" s="1354"/>
      <c r="H228" s="1354"/>
      <c r="I228" s="1354"/>
      <c r="J228" s="1354"/>
      <c r="K228" s="1354"/>
      <c r="L228" s="1354"/>
      <c r="M228" s="1354"/>
      <c r="N228" s="1354"/>
      <c r="O228" s="1354"/>
      <c r="P228" s="1354"/>
      <c r="Q228" s="1354"/>
      <c r="R228" s="1354"/>
      <c r="S228" s="1354"/>
      <c r="T228" s="1354"/>
      <c r="U228" s="1354"/>
      <c r="V228" s="1354"/>
      <c r="W228" s="1354"/>
      <c r="X228" s="1354"/>
      <c r="Y228" s="1354"/>
      <c r="Z228" s="1354"/>
      <c r="AA228" s="1354"/>
      <c r="AB228" s="1354"/>
      <c r="AC228" s="1354"/>
      <c r="AD228" s="1354"/>
      <c r="AE228" s="1354"/>
      <c r="AF228" s="1354"/>
      <c r="AG228" s="1354"/>
      <c r="AH228" s="1354"/>
      <c r="AI228" s="1354"/>
      <c r="AJ228" s="1355"/>
    </row>
    <row r="229" spans="1:43" ht="10.5" hidden="1" customHeight="1" x14ac:dyDescent="0.25">
      <c r="A229" s="1482" t="s">
        <v>138</v>
      </c>
      <c r="B229" s="1483"/>
      <c r="C229" s="1483"/>
      <c r="D229" s="1483"/>
      <c r="E229" s="1483"/>
      <c r="F229" s="1483"/>
      <c r="G229" s="1483"/>
      <c r="H229" s="1483"/>
      <c r="I229" s="1483"/>
      <c r="J229" s="1483"/>
      <c r="K229" s="1483"/>
      <c r="L229" s="1483"/>
      <c r="M229" s="1483"/>
      <c r="N229" s="1483"/>
      <c r="O229" s="1483"/>
      <c r="P229" s="1483"/>
      <c r="Q229" s="1483"/>
      <c r="R229" s="1483"/>
      <c r="S229" s="1483"/>
      <c r="T229" s="1483"/>
      <c r="U229" s="1483"/>
      <c r="V229" s="1483"/>
      <c r="W229" s="1483"/>
      <c r="X229" s="1483"/>
      <c r="Y229" s="1483"/>
      <c r="Z229" s="1483"/>
      <c r="AA229" s="1483"/>
      <c r="AB229" s="1483"/>
      <c r="AC229" s="1483"/>
      <c r="AD229" s="1483"/>
      <c r="AE229" s="1483"/>
      <c r="AF229" s="1483"/>
      <c r="AG229" s="1483"/>
      <c r="AH229" s="1483"/>
      <c r="AI229" s="1483"/>
      <c r="AJ229" s="1484"/>
      <c r="AK229" s="98"/>
      <c r="AL229" s="98"/>
      <c r="AM229" s="98"/>
      <c r="AN229" s="98"/>
      <c r="AO229" s="98"/>
      <c r="AP229" s="98"/>
      <c r="AQ229" s="98"/>
    </row>
    <row r="230" spans="1:43" s="24" customFormat="1" ht="10.5" customHeight="1" x14ac:dyDescent="0.2">
      <c r="A230" s="1488">
        <v>1</v>
      </c>
      <c r="B230" s="1375"/>
      <c r="C230" s="1486" t="s">
        <v>38</v>
      </c>
      <c r="D230" s="1389"/>
      <c r="E230" s="1381"/>
      <c r="F230" s="1381"/>
      <c r="G230" s="1415"/>
      <c r="H230" s="1386">
        <v>7</v>
      </c>
      <c r="I230" s="1381"/>
      <c r="J230" s="1381"/>
      <c r="K230" s="1415"/>
      <c r="L230" s="1407"/>
      <c r="M230" s="1202">
        <f>N230/30</f>
        <v>3</v>
      </c>
      <c r="N230" s="1196">
        <f>O230+T230</f>
        <v>90</v>
      </c>
      <c r="O230" s="1196">
        <f t="shared" ref="O230" si="457">P230+Q230+R230+S230</f>
        <v>60</v>
      </c>
      <c r="P230" s="1372">
        <v>26</v>
      </c>
      <c r="Q230" s="1372"/>
      <c r="R230" s="1372">
        <v>32</v>
      </c>
      <c r="S230" s="1372">
        <v>2</v>
      </c>
      <c r="T230" s="1291">
        <f>SUM(U231:AB231)</f>
        <v>30</v>
      </c>
      <c r="U230" s="348"/>
      <c r="V230" s="349"/>
      <c r="W230" s="349"/>
      <c r="X230" s="348"/>
      <c r="Y230" s="349"/>
      <c r="Z230" s="348"/>
      <c r="AA230" s="350">
        <v>60</v>
      </c>
      <c r="AB230" s="351"/>
      <c r="AC230" s="1285">
        <f t="shared" ref="AC230:AJ230" si="458">(U230+U231)/30</f>
        <v>0</v>
      </c>
      <c r="AD230" s="1084">
        <f t="shared" si="458"/>
        <v>0</v>
      </c>
      <c r="AE230" s="1084">
        <f t="shared" si="458"/>
        <v>0</v>
      </c>
      <c r="AF230" s="1084">
        <f t="shared" si="458"/>
        <v>0</v>
      </c>
      <c r="AG230" s="1084">
        <f t="shared" si="458"/>
        <v>0</v>
      </c>
      <c r="AH230" s="1084">
        <f t="shared" si="458"/>
        <v>0</v>
      </c>
      <c r="AI230" s="1084">
        <f t="shared" si="458"/>
        <v>3</v>
      </c>
      <c r="AJ230" s="1085">
        <f t="shared" si="458"/>
        <v>0</v>
      </c>
      <c r="AK230" s="24" t="b">
        <f>P230+Q230+R230+S230=SUM(U230:AB230)</f>
        <v>1</v>
      </c>
    </row>
    <row r="231" spans="1:43" s="24" customFormat="1" ht="10.5" customHeight="1" x14ac:dyDescent="0.2">
      <c r="A231" s="1473"/>
      <c r="B231" s="1376"/>
      <c r="C231" s="1470"/>
      <c r="D231" s="1015"/>
      <c r="E231" s="1382"/>
      <c r="F231" s="1382"/>
      <c r="G231" s="1005"/>
      <c r="H231" s="1112"/>
      <c r="I231" s="1382"/>
      <c r="J231" s="1382"/>
      <c r="K231" s="1005"/>
      <c r="L231" s="1408"/>
      <c r="M231" s="1177"/>
      <c r="N231" s="1139"/>
      <c r="O231" s="1139"/>
      <c r="P231" s="1370"/>
      <c r="Q231" s="1370"/>
      <c r="R231" s="1370"/>
      <c r="S231" s="1370"/>
      <c r="T231" s="1080"/>
      <c r="U231" s="352"/>
      <c r="V231" s="16"/>
      <c r="W231" s="16"/>
      <c r="X231" s="16"/>
      <c r="Y231" s="16"/>
      <c r="Z231" s="16"/>
      <c r="AA231" s="353">
        <v>30</v>
      </c>
      <c r="AB231" s="354"/>
      <c r="AC231" s="1246"/>
      <c r="AD231" s="1038"/>
      <c r="AE231" s="1038"/>
      <c r="AF231" s="1038"/>
      <c r="AG231" s="1038"/>
      <c r="AH231" s="1038"/>
      <c r="AI231" s="1038"/>
      <c r="AJ231" s="1037"/>
    </row>
    <row r="232" spans="1:43" s="24" customFormat="1" ht="10.5" customHeight="1" x14ac:dyDescent="0.25">
      <c r="A232" s="1474"/>
      <c r="B232" s="1377"/>
      <c r="C232" s="1471"/>
      <c r="D232" s="1016"/>
      <c r="E232" s="1003"/>
      <c r="F232" s="1003"/>
      <c r="G232" s="1006"/>
      <c r="H232" s="1113"/>
      <c r="I232" s="1003"/>
      <c r="J232" s="1003"/>
      <c r="K232" s="1006"/>
      <c r="L232" s="1409"/>
      <c r="M232" s="1178"/>
      <c r="N232" s="1140"/>
      <c r="O232" s="1140"/>
      <c r="P232" s="1371"/>
      <c r="Q232" s="1371"/>
      <c r="R232" s="1371"/>
      <c r="S232" s="1371"/>
      <c r="T232" s="1081"/>
      <c r="U232" s="352"/>
      <c r="V232" s="16"/>
      <c r="W232" s="16"/>
      <c r="X232" s="355"/>
      <c r="Y232" s="16"/>
      <c r="Z232" s="16"/>
      <c r="AA232" s="203" t="s">
        <v>308</v>
      </c>
      <c r="AB232" s="354"/>
      <c r="AC232" s="1246"/>
      <c r="AD232" s="1038"/>
      <c r="AE232" s="1038"/>
      <c r="AF232" s="1038"/>
      <c r="AG232" s="1038"/>
      <c r="AH232" s="1038"/>
      <c r="AI232" s="1038"/>
      <c r="AJ232" s="1037"/>
    </row>
    <row r="233" spans="1:43" s="24" customFormat="1" ht="10.5" customHeight="1" x14ac:dyDescent="0.2">
      <c r="A233" s="1473">
        <f>1+A230</f>
        <v>2</v>
      </c>
      <c r="B233" s="1119"/>
      <c r="C233" s="1470" t="s">
        <v>37</v>
      </c>
      <c r="D233" s="1015"/>
      <c r="E233" s="1382"/>
      <c r="F233" s="1382"/>
      <c r="G233" s="1005"/>
      <c r="H233" s="1112">
        <v>4</v>
      </c>
      <c r="I233" s="1382"/>
      <c r="J233" s="1382"/>
      <c r="K233" s="1005"/>
      <c r="L233" s="1408"/>
      <c r="M233" s="1177">
        <f>N233/30</f>
        <v>3</v>
      </c>
      <c r="N233" s="1139">
        <f>O233+T233</f>
        <v>90</v>
      </c>
      <c r="O233" s="1139">
        <f t="shared" ref="O233" si="459">P233+Q233+R233+S233</f>
        <v>60</v>
      </c>
      <c r="P233" s="1370">
        <v>30</v>
      </c>
      <c r="Q233" s="1370"/>
      <c r="R233" s="1370">
        <v>30</v>
      </c>
      <c r="S233" s="1371"/>
      <c r="T233" s="1080">
        <f>SUM(U234:AB234)</f>
        <v>30</v>
      </c>
      <c r="U233" s="356"/>
      <c r="V233" s="357"/>
      <c r="W233" s="358">
        <v>30</v>
      </c>
      <c r="X233" s="357">
        <v>30</v>
      </c>
      <c r="Y233" s="359"/>
      <c r="Z233" s="359"/>
      <c r="AA233" s="360"/>
      <c r="AB233" s="361"/>
      <c r="AC233" s="1238">
        <f t="shared" ref="AC233:AJ233" si="460">(U233+U234)/30</f>
        <v>0</v>
      </c>
      <c r="AD233" s="1065">
        <f t="shared" si="460"/>
        <v>0</v>
      </c>
      <c r="AE233" s="1065">
        <f t="shared" si="460"/>
        <v>1.5</v>
      </c>
      <c r="AF233" s="1065">
        <f t="shared" si="460"/>
        <v>1.5</v>
      </c>
      <c r="AG233" s="1065">
        <f t="shared" si="460"/>
        <v>0</v>
      </c>
      <c r="AH233" s="1065">
        <f t="shared" si="460"/>
        <v>0</v>
      </c>
      <c r="AI233" s="1065">
        <f t="shared" si="460"/>
        <v>0</v>
      </c>
      <c r="AJ233" s="1286">
        <f t="shared" si="460"/>
        <v>0</v>
      </c>
      <c r="AK233" s="24" t="b">
        <f>P233+Q233+R233+S233=SUM(U233:AB233)</f>
        <v>1</v>
      </c>
    </row>
    <row r="234" spans="1:43" s="24" customFormat="1" ht="10.5" customHeight="1" x14ac:dyDescent="0.2">
      <c r="A234" s="1473"/>
      <c r="B234" s="1119"/>
      <c r="C234" s="1470"/>
      <c r="D234" s="1015"/>
      <c r="E234" s="1382"/>
      <c r="F234" s="1382"/>
      <c r="G234" s="1005"/>
      <c r="H234" s="1112"/>
      <c r="I234" s="1382"/>
      <c r="J234" s="1382"/>
      <c r="K234" s="1005"/>
      <c r="L234" s="1408"/>
      <c r="M234" s="1177"/>
      <c r="N234" s="1139"/>
      <c r="O234" s="1139"/>
      <c r="P234" s="1370"/>
      <c r="Q234" s="1370"/>
      <c r="R234" s="1370"/>
      <c r="S234" s="1330"/>
      <c r="T234" s="1080"/>
      <c r="U234" s="352"/>
      <c r="V234" s="357"/>
      <c r="W234" s="362">
        <v>15</v>
      </c>
      <c r="X234" s="363">
        <v>15</v>
      </c>
      <c r="Y234" s="364"/>
      <c r="Z234" s="364"/>
      <c r="AA234" s="365"/>
      <c r="AB234" s="366"/>
      <c r="AC234" s="1045"/>
      <c r="AD234" s="1038"/>
      <c r="AE234" s="1038"/>
      <c r="AF234" s="1038"/>
      <c r="AG234" s="1038"/>
      <c r="AH234" s="1038"/>
      <c r="AI234" s="1038"/>
      <c r="AJ234" s="1037"/>
    </row>
    <row r="235" spans="1:43" s="24" customFormat="1" ht="10.5" customHeight="1" thickBot="1" x14ac:dyDescent="0.3">
      <c r="A235" s="1474"/>
      <c r="B235" s="1120"/>
      <c r="C235" s="1471"/>
      <c r="D235" s="1016"/>
      <c r="E235" s="1003"/>
      <c r="F235" s="1003"/>
      <c r="G235" s="1006"/>
      <c r="H235" s="1113"/>
      <c r="I235" s="1003"/>
      <c r="J235" s="1003"/>
      <c r="K235" s="1006"/>
      <c r="L235" s="1409"/>
      <c r="M235" s="1178"/>
      <c r="N235" s="1140"/>
      <c r="O235" s="1140"/>
      <c r="P235" s="1371"/>
      <c r="Q235" s="1371"/>
      <c r="R235" s="1371"/>
      <c r="S235" s="1330"/>
      <c r="T235" s="1081"/>
      <c r="U235" s="311"/>
      <c r="V235" s="16"/>
      <c r="W235" s="16"/>
      <c r="X235" s="203" t="s">
        <v>308</v>
      </c>
      <c r="Y235" s="364"/>
      <c r="Z235" s="364"/>
      <c r="AA235" s="365"/>
      <c r="AB235" s="366"/>
      <c r="AC235" s="1414"/>
      <c r="AD235" s="1446"/>
      <c r="AE235" s="1446"/>
      <c r="AF235" s="1446"/>
      <c r="AG235" s="1446"/>
      <c r="AH235" s="1446"/>
      <c r="AI235" s="1446"/>
      <c r="AJ235" s="1481"/>
    </row>
    <row r="236" spans="1:43" ht="10.5" hidden="1" customHeight="1" x14ac:dyDescent="0.2">
      <c r="A236" s="1392" t="s">
        <v>39</v>
      </c>
      <c r="B236" s="1393"/>
      <c r="C236" s="1394"/>
      <c r="D236" s="312"/>
      <c r="E236" s="313"/>
      <c r="F236" s="313"/>
      <c r="G236" s="314"/>
      <c r="H236" s="315"/>
      <c r="I236" s="313"/>
      <c r="J236" s="313"/>
      <c r="K236" s="314"/>
      <c r="L236" s="316"/>
      <c r="M236" s="1116">
        <f>SUM(M230:M235)</f>
        <v>6</v>
      </c>
      <c r="N236" s="1173">
        <f t="shared" ref="N236:T236" si="461">SUM(N230:N235)</f>
        <v>180</v>
      </c>
      <c r="O236" s="1173">
        <f t="shared" si="461"/>
        <v>120</v>
      </c>
      <c r="P236" s="1466">
        <f t="shared" si="461"/>
        <v>56</v>
      </c>
      <c r="Q236" s="1466">
        <f t="shared" si="461"/>
        <v>0</v>
      </c>
      <c r="R236" s="1466">
        <f t="shared" si="461"/>
        <v>62</v>
      </c>
      <c r="S236" s="1466">
        <f t="shared" si="461"/>
        <v>2</v>
      </c>
      <c r="T236" s="1339">
        <f t="shared" si="461"/>
        <v>60</v>
      </c>
      <c r="U236" s="317">
        <f>U230+U233</f>
        <v>0</v>
      </c>
      <c r="V236" s="318">
        <f t="shared" ref="V236:AB237" si="462">V230+V233</f>
        <v>0</v>
      </c>
      <c r="W236" s="318">
        <f t="shared" si="462"/>
        <v>30</v>
      </c>
      <c r="X236" s="318">
        <f t="shared" si="462"/>
        <v>30</v>
      </c>
      <c r="Y236" s="318">
        <f t="shared" si="462"/>
        <v>0</v>
      </c>
      <c r="Z236" s="318">
        <f t="shared" si="462"/>
        <v>0</v>
      </c>
      <c r="AA236" s="318">
        <f t="shared" si="462"/>
        <v>60</v>
      </c>
      <c r="AB236" s="319">
        <f t="shared" si="462"/>
        <v>0</v>
      </c>
      <c r="AC236" s="1116">
        <f>SUM(AC230:AC235)</f>
        <v>0</v>
      </c>
      <c r="AD236" s="990">
        <f t="shared" ref="AD236:AJ236" si="463">SUM(AD230:AD235)</f>
        <v>0</v>
      </c>
      <c r="AE236" s="990">
        <f t="shared" si="463"/>
        <v>1.5</v>
      </c>
      <c r="AF236" s="990">
        <f t="shared" si="463"/>
        <v>1.5</v>
      </c>
      <c r="AG236" s="990">
        <f t="shared" si="463"/>
        <v>0</v>
      </c>
      <c r="AH236" s="990">
        <f t="shared" si="463"/>
        <v>0</v>
      </c>
      <c r="AI236" s="990">
        <f t="shared" si="463"/>
        <v>3</v>
      </c>
      <c r="AJ236" s="1348">
        <f t="shared" si="463"/>
        <v>0</v>
      </c>
      <c r="AK236" s="31" t="b">
        <f>(U236+U237)/30=AC236</f>
        <v>1</v>
      </c>
      <c r="AL236" s="31" t="b">
        <f t="shared" ref="AL236:AQ236" si="464">(V236+V237)/30=AD236</f>
        <v>1</v>
      </c>
      <c r="AM236" s="31" t="b">
        <f t="shared" si="464"/>
        <v>1</v>
      </c>
      <c r="AN236" s="31" t="b">
        <f t="shared" si="464"/>
        <v>1</v>
      </c>
      <c r="AO236" s="31" t="b">
        <f t="shared" si="464"/>
        <v>1</v>
      </c>
      <c r="AP236" s="31" t="b">
        <f t="shared" si="464"/>
        <v>1</v>
      </c>
      <c r="AQ236" s="31" t="b">
        <f t="shared" si="464"/>
        <v>1</v>
      </c>
    </row>
    <row r="237" spans="1:43" ht="10.5" hidden="1" customHeight="1" x14ac:dyDescent="0.25">
      <c r="A237" s="1395"/>
      <c r="B237" s="1396"/>
      <c r="C237" s="1397"/>
      <c r="D237" s="321"/>
      <c r="E237" s="322"/>
      <c r="F237" s="322"/>
      <c r="G237" s="323"/>
      <c r="H237" s="324"/>
      <c r="I237" s="322"/>
      <c r="J237" s="322"/>
      <c r="K237" s="323"/>
      <c r="L237" s="325"/>
      <c r="M237" s="1132"/>
      <c r="N237" s="1166"/>
      <c r="O237" s="1166"/>
      <c r="P237" s="1467"/>
      <c r="Q237" s="1467"/>
      <c r="R237" s="1467"/>
      <c r="S237" s="1467"/>
      <c r="T237" s="1463"/>
      <c r="U237" s="329">
        <f>U231+U234</f>
        <v>0</v>
      </c>
      <c r="V237" s="327">
        <f t="shared" si="462"/>
        <v>0</v>
      </c>
      <c r="W237" s="327">
        <f t="shared" si="462"/>
        <v>15</v>
      </c>
      <c r="X237" s="327">
        <f t="shared" si="462"/>
        <v>15</v>
      </c>
      <c r="Y237" s="327">
        <f t="shared" si="462"/>
        <v>0</v>
      </c>
      <c r="Z237" s="327">
        <f t="shared" si="462"/>
        <v>0</v>
      </c>
      <c r="AA237" s="327">
        <f t="shared" si="462"/>
        <v>30</v>
      </c>
      <c r="AB237" s="328">
        <f t="shared" si="462"/>
        <v>0</v>
      </c>
      <c r="AC237" s="1132"/>
      <c r="AD237" s="991"/>
      <c r="AE237" s="991"/>
      <c r="AF237" s="991"/>
      <c r="AG237" s="991"/>
      <c r="AH237" s="991"/>
      <c r="AI237" s="991"/>
      <c r="AJ237" s="1349"/>
      <c r="AK237" s="98"/>
      <c r="AL237" s="98"/>
      <c r="AM237" s="98"/>
      <c r="AN237" s="98"/>
      <c r="AO237" s="98"/>
      <c r="AP237" s="98"/>
      <c r="AQ237" s="98"/>
    </row>
    <row r="238" spans="1:43" ht="10.5" hidden="1" customHeight="1" thickBot="1" x14ac:dyDescent="0.3">
      <c r="A238" s="1401" t="s">
        <v>139</v>
      </c>
      <c r="B238" s="1402"/>
      <c r="C238" s="1402"/>
      <c r="D238" s="1402"/>
      <c r="E238" s="1402"/>
      <c r="F238" s="1402"/>
      <c r="G238" s="1402"/>
      <c r="H238" s="1402"/>
      <c r="I238" s="1402"/>
      <c r="J238" s="1402"/>
      <c r="K238" s="1402"/>
      <c r="L238" s="1402"/>
      <c r="M238" s="1402"/>
      <c r="N238" s="1402"/>
      <c r="O238" s="1402"/>
      <c r="P238" s="1402"/>
      <c r="Q238" s="1402"/>
      <c r="R238" s="1402"/>
      <c r="S238" s="1402"/>
      <c r="T238" s="1402"/>
      <c r="U238" s="1402"/>
      <c r="V238" s="1402"/>
      <c r="W238" s="1402"/>
      <c r="X238" s="1402"/>
      <c r="Y238" s="1402"/>
      <c r="Z238" s="1402"/>
      <c r="AA238" s="1402"/>
      <c r="AB238" s="1402"/>
      <c r="AC238" s="1402"/>
      <c r="AD238" s="1402"/>
      <c r="AE238" s="1402"/>
      <c r="AF238" s="1402"/>
      <c r="AG238" s="1402"/>
      <c r="AH238" s="1402"/>
      <c r="AI238" s="1402"/>
      <c r="AJ238" s="1403"/>
      <c r="AK238" s="98"/>
      <c r="AL238" s="98"/>
      <c r="AM238" s="98"/>
      <c r="AN238" s="98"/>
      <c r="AO238" s="98"/>
      <c r="AP238" s="98"/>
      <c r="AQ238" s="98"/>
    </row>
    <row r="239" spans="1:43" s="101" customFormat="1" ht="10.5" customHeight="1" x14ac:dyDescent="0.2">
      <c r="A239" s="1096">
        <f>1+A233</f>
        <v>3</v>
      </c>
      <c r="B239" s="1094"/>
      <c r="C239" s="1024" t="s">
        <v>73</v>
      </c>
      <c r="D239" s="1187"/>
      <c r="E239" s="1148"/>
      <c r="F239" s="1148"/>
      <c r="G239" s="1204"/>
      <c r="H239" s="1211">
        <v>4</v>
      </c>
      <c r="I239" s="1148"/>
      <c r="J239" s="1148"/>
      <c r="K239" s="1204"/>
      <c r="L239" s="1239"/>
      <c r="M239" s="1202">
        <f t="shared" ref="M239" si="465">N239/30</f>
        <v>3</v>
      </c>
      <c r="N239" s="1196">
        <f>O239+T239</f>
        <v>90</v>
      </c>
      <c r="O239" s="1196">
        <f t="shared" ref="O239" si="466">P239+Q239+R239+S239</f>
        <v>60</v>
      </c>
      <c r="P239" s="1290"/>
      <c r="Q239" s="1290"/>
      <c r="R239" s="1290">
        <v>60</v>
      </c>
      <c r="S239" s="1290"/>
      <c r="T239" s="1291">
        <f>SUM(U240:AB240)</f>
        <v>30</v>
      </c>
      <c r="U239" s="542"/>
      <c r="V239" s="542"/>
      <c r="W239" s="542">
        <v>30</v>
      </c>
      <c r="X239" s="542">
        <v>30</v>
      </c>
      <c r="Y239" s="160"/>
      <c r="Z239" s="160"/>
      <c r="AA239" s="367"/>
      <c r="AB239" s="367"/>
      <c r="AC239" s="1087">
        <f t="shared" ref="AC239:AJ239" si="467">(U239+U240)/30</f>
        <v>0</v>
      </c>
      <c r="AD239" s="1084">
        <f t="shared" si="467"/>
        <v>0</v>
      </c>
      <c r="AE239" s="1084">
        <f t="shared" si="467"/>
        <v>1.5</v>
      </c>
      <c r="AF239" s="1084">
        <f t="shared" si="467"/>
        <v>1.5</v>
      </c>
      <c r="AG239" s="1084">
        <f t="shared" si="467"/>
        <v>0</v>
      </c>
      <c r="AH239" s="1084">
        <f t="shared" si="467"/>
        <v>0</v>
      </c>
      <c r="AI239" s="1084">
        <f t="shared" si="467"/>
        <v>0</v>
      </c>
      <c r="AJ239" s="1085">
        <f t="shared" si="467"/>
        <v>0</v>
      </c>
      <c r="AK239" s="101" t="b">
        <f>P239+Q239+R239+S239=SUM(U239:AB239)</f>
        <v>1</v>
      </c>
    </row>
    <row r="240" spans="1:43" s="101" customFormat="1" ht="10.5" customHeight="1" x14ac:dyDescent="0.2">
      <c r="A240" s="1096"/>
      <c r="B240" s="1094"/>
      <c r="C240" s="1024"/>
      <c r="D240" s="1027"/>
      <c r="E240" s="1385"/>
      <c r="F240" s="1385"/>
      <c r="G240" s="1010"/>
      <c r="H240" s="1033"/>
      <c r="I240" s="1385"/>
      <c r="J240" s="1385"/>
      <c r="K240" s="1010"/>
      <c r="L240" s="1208"/>
      <c r="M240" s="1177"/>
      <c r="N240" s="1139"/>
      <c r="O240" s="1139"/>
      <c r="P240" s="1137"/>
      <c r="Q240" s="1137"/>
      <c r="R240" s="1137"/>
      <c r="S240" s="1137"/>
      <c r="T240" s="1080"/>
      <c r="U240" s="535"/>
      <c r="V240" s="535"/>
      <c r="W240" s="535">
        <v>15</v>
      </c>
      <c r="X240" s="535">
        <v>15</v>
      </c>
      <c r="Y240" s="535"/>
      <c r="Z240" s="535"/>
      <c r="AA240" s="168"/>
      <c r="AB240" s="168"/>
      <c r="AC240" s="1045"/>
      <c r="AD240" s="1038"/>
      <c r="AE240" s="1038"/>
      <c r="AF240" s="1038"/>
      <c r="AG240" s="1038"/>
      <c r="AH240" s="1038"/>
      <c r="AI240" s="1038"/>
      <c r="AJ240" s="1037"/>
    </row>
    <row r="241" spans="1:37" s="101" customFormat="1" ht="10.5" customHeight="1" x14ac:dyDescent="0.2">
      <c r="A241" s="1097"/>
      <c r="B241" s="1095"/>
      <c r="C241" s="1025"/>
      <c r="D241" s="1028"/>
      <c r="E241" s="1031"/>
      <c r="F241" s="1031"/>
      <c r="G241" s="1011"/>
      <c r="H241" s="1034"/>
      <c r="I241" s="1031"/>
      <c r="J241" s="1031"/>
      <c r="K241" s="1011"/>
      <c r="L241" s="1209"/>
      <c r="M241" s="1177"/>
      <c r="N241" s="1139"/>
      <c r="O241" s="1139"/>
      <c r="P241" s="1137"/>
      <c r="Q241" s="1137"/>
      <c r="R241" s="1137"/>
      <c r="S241" s="1137"/>
      <c r="T241" s="1080"/>
      <c r="U241" s="535"/>
      <c r="V241" s="535"/>
      <c r="W241" s="167"/>
      <c r="X241" s="166" t="s">
        <v>308</v>
      </c>
      <c r="Y241" s="535"/>
      <c r="Z241" s="535"/>
      <c r="AA241" s="168"/>
      <c r="AB241" s="168"/>
      <c r="AC241" s="1045"/>
      <c r="AD241" s="1038"/>
      <c r="AE241" s="1038"/>
      <c r="AF241" s="1038"/>
      <c r="AG241" s="1038"/>
      <c r="AH241" s="1038"/>
      <c r="AI241" s="1038"/>
      <c r="AJ241" s="1037"/>
    </row>
    <row r="242" spans="1:37" s="99" customFormat="1" ht="10.5" customHeight="1" x14ac:dyDescent="0.2">
      <c r="A242" s="1170">
        <f>1+A239</f>
        <v>4</v>
      </c>
      <c r="B242" s="1133"/>
      <c r="C242" s="1093" t="s">
        <v>83</v>
      </c>
      <c r="D242" s="1026"/>
      <c r="E242" s="1029"/>
      <c r="F242" s="1029"/>
      <c r="G242" s="1009"/>
      <c r="H242" s="1032">
        <v>4</v>
      </c>
      <c r="I242" s="1029"/>
      <c r="J242" s="1029"/>
      <c r="K242" s="1009"/>
      <c r="L242" s="1272"/>
      <c r="M242" s="1176">
        <f t="shared" ref="M242" si="468">N242/30</f>
        <v>6</v>
      </c>
      <c r="N242" s="1138">
        <f>O242+T242</f>
        <v>180</v>
      </c>
      <c r="O242" s="1175">
        <f t="shared" ref="O242" si="469">P242+Q242+R242+S242</f>
        <v>120</v>
      </c>
      <c r="P242" s="1136">
        <v>6</v>
      </c>
      <c r="Q242" s="1136">
        <v>20</v>
      </c>
      <c r="R242" s="1136">
        <v>90</v>
      </c>
      <c r="S242" s="982">
        <v>4</v>
      </c>
      <c r="T242" s="1299">
        <f>SUM(U243:AB243)</f>
        <v>60</v>
      </c>
      <c r="U242" s="368"/>
      <c r="V242" s="535"/>
      <c r="W242" s="535">
        <v>50</v>
      </c>
      <c r="X242" s="535">
        <v>70</v>
      </c>
      <c r="Y242" s="535"/>
      <c r="Z242" s="535"/>
      <c r="AA242" s="171"/>
      <c r="AB242" s="171"/>
      <c r="AC242" s="1045">
        <f t="shared" ref="AC242:AI242" si="470">(U242+U243)/30</f>
        <v>0</v>
      </c>
      <c r="AD242" s="1038">
        <f t="shared" si="470"/>
        <v>0</v>
      </c>
      <c r="AE242" s="1038">
        <f t="shared" si="470"/>
        <v>2.5</v>
      </c>
      <c r="AF242" s="1038">
        <f t="shared" si="470"/>
        <v>3.5</v>
      </c>
      <c r="AG242" s="1038">
        <f t="shared" si="470"/>
        <v>0</v>
      </c>
      <c r="AH242" s="1038">
        <f t="shared" si="470"/>
        <v>0</v>
      </c>
      <c r="AI242" s="1038">
        <f t="shared" si="470"/>
        <v>0</v>
      </c>
      <c r="AJ242" s="1037">
        <f t="shared" ref="AJ242" si="471">(AB242+AB243)/30</f>
        <v>0</v>
      </c>
      <c r="AK242" s="94" t="b">
        <f>P242+Q242+R242+S242=SUM(U242:AB242)</f>
        <v>1</v>
      </c>
    </row>
    <row r="243" spans="1:37" s="99" customFormat="1" ht="10.5" customHeight="1" x14ac:dyDescent="0.2">
      <c r="A243" s="1096"/>
      <c r="B243" s="1094"/>
      <c r="C243" s="1024"/>
      <c r="D243" s="1027"/>
      <c r="E243" s="1385"/>
      <c r="F243" s="1385"/>
      <c r="G243" s="1010"/>
      <c r="H243" s="1033"/>
      <c r="I243" s="1385"/>
      <c r="J243" s="1385"/>
      <c r="K243" s="1010"/>
      <c r="L243" s="1208"/>
      <c r="M243" s="1177"/>
      <c r="N243" s="1139"/>
      <c r="O243" s="1175"/>
      <c r="P243" s="1137"/>
      <c r="Q243" s="1137"/>
      <c r="R243" s="1137"/>
      <c r="S243" s="982"/>
      <c r="T243" s="1080"/>
      <c r="U243" s="163"/>
      <c r="V243" s="535"/>
      <c r="W243" s="535">
        <v>25</v>
      </c>
      <c r="X243" s="535">
        <v>35</v>
      </c>
      <c r="Y243" s="535"/>
      <c r="Z243" s="535"/>
      <c r="AA243" s="168"/>
      <c r="AB243" s="168"/>
      <c r="AC243" s="1045"/>
      <c r="AD243" s="1038"/>
      <c r="AE243" s="1038"/>
      <c r="AF243" s="1038"/>
      <c r="AG243" s="1038"/>
      <c r="AH243" s="1038"/>
      <c r="AI243" s="1038"/>
      <c r="AJ243" s="1037"/>
      <c r="AK243" s="94"/>
    </row>
    <row r="244" spans="1:37" s="99" customFormat="1" ht="10.5" customHeight="1" x14ac:dyDescent="0.2">
      <c r="A244" s="1097"/>
      <c r="B244" s="1095"/>
      <c r="C244" s="1025"/>
      <c r="D244" s="1028"/>
      <c r="E244" s="1031"/>
      <c r="F244" s="1031"/>
      <c r="G244" s="1011"/>
      <c r="H244" s="1034"/>
      <c r="I244" s="1031"/>
      <c r="J244" s="1031"/>
      <c r="K244" s="1011"/>
      <c r="L244" s="1209"/>
      <c r="M244" s="1178"/>
      <c r="N244" s="1140"/>
      <c r="O244" s="1175"/>
      <c r="P244" s="1017"/>
      <c r="Q244" s="1017"/>
      <c r="R244" s="1017"/>
      <c r="S244" s="982"/>
      <c r="T244" s="1081"/>
      <c r="U244" s="163"/>
      <c r="V244" s="535"/>
      <c r="W244" s="166"/>
      <c r="X244" s="166" t="s">
        <v>308</v>
      </c>
      <c r="Y244" s="166"/>
      <c r="Z244" s="167"/>
      <c r="AA244" s="168"/>
      <c r="AB244" s="168"/>
      <c r="AC244" s="1045"/>
      <c r="AD244" s="1038"/>
      <c r="AE244" s="1038"/>
      <c r="AF244" s="1038"/>
      <c r="AG244" s="1038"/>
      <c r="AH244" s="1038"/>
      <c r="AI244" s="1038"/>
      <c r="AJ244" s="1037"/>
      <c r="AK244" s="94"/>
    </row>
    <row r="245" spans="1:37" s="101" customFormat="1" ht="10.5" customHeight="1" x14ac:dyDescent="0.2">
      <c r="A245" s="1170">
        <f t="shared" ref="A245" si="472">1+A242</f>
        <v>5</v>
      </c>
      <c r="B245" s="1133"/>
      <c r="C245" s="1093" t="s">
        <v>100</v>
      </c>
      <c r="D245" s="1026"/>
      <c r="E245" s="1029"/>
      <c r="F245" s="1029"/>
      <c r="G245" s="1009"/>
      <c r="H245" s="1032">
        <v>5</v>
      </c>
      <c r="I245" s="1029"/>
      <c r="J245" s="1029"/>
      <c r="K245" s="1009"/>
      <c r="L245" s="1272"/>
      <c r="M245" s="1176">
        <f t="shared" ref="M245" si="473">N245/30</f>
        <v>9</v>
      </c>
      <c r="N245" s="1138">
        <f>O245+T245</f>
        <v>270</v>
      </c>
      <c r="O245" s="1138">
        <f t="shared" ref="O245" si="474">P245+Q245+R245+S245</f>
        <v>180</v>
      </c>
      <c r="P245" s="1366"/>
      <c r="Q245" s="1366"/>
      <c r="R245" s="1366">
        <v>180</v>
      </c>
      <c r="S245" s="1366"/>
      <c r="T245" s="1299">
        <f>SUM(U246:AB246)</f>
        <v>90</v>
      </c>
      <c r="U245" s="191"/>
      <c r="V245" s="191"/>
      <c r="W245" s="369">
        <v>74</v>
      </c>
      <c r="X245" s="262">
        <v>92</v>
      </c>
      <c r="Y245" s="539">
        <v>14</v>
      </c>
      <c r="Z245" s="170"/>
      <c r="AA245" s="171"/>
      <c r="AB245" s="171"/>
      <c r="AC245" s="1045">
        <f>(U245+U246)/30</f>
        <v>0</v>
      </c>
      <c r="AD245" s="1038">
        <f t="shared" ref="AD245:AJ245" si="475">(V245+V246)/30</f>
        <v>0</v>
      </c>
      <c r="AE245" s="1038">
        <f t="shared" si="475"/>
        <v>3.9333333333333331</v>
      </c>
      <c r="AF245" s="1038">
        <f t="shared" si="475"/>
        <v>4.5333333333333332</v>
      </c>
      <c r="AG245" s="1038">
        <f t="shared" si="475"/>
        <v>0.53333333333333333</v>
      </c>
      <c r="AH245" s="1038">
        <f t="shared" si="475"/>
        <v>0</v>
      </c>
      <c r="AI245" s="1038">
        <f t="shared" si="475"/>
        <v>0</v>
      </c>
      <c r="AJ245" s="1037">
        <f t="shared" si="475"/>
        <v>0</v>
      </c>
      <c r="AK245" s="101" t="b">
        <f>P245+Q245+R245+S245=SUM(U245:AB245)</f>
        <v>1</v>
      </c>
    </row>
    <row r="246" spans="1:37" s="101" customFormat="1" ht="10.5" customHeight="1" x14ac:dyDescent="0.2">
      <c r="A246" s="1096"/>
      <c r="B246" s="1094"/>
      <c r="C246" s="1024"/>
      <c r="D246" s="1027"/>
      <c r="E246" s="1385"/>
      <c r="F246" s="1385"/>
      <c r="G246" s="1010"/>
      <c r="H246" s="1033"/>
      <c r="I246" s="1385"/>
      <c r="J246" s="1385"/>
      <c r="K246" s="1010"/>
      <c r="L246" s="1208"/>
      <c r="M246" s="1177"/>
      <c r="N246" s="1139"/>
      <c r="O246" s="1139"/>
      <c r="P246" s="1367"/>
      <c r="Q246" s="1367"/>
      <c r="R246" s="1367"/>
      <c r="S246" s="1367"/>
      <c r="T246" s="1080"/>
      <c r="U246" s="191"/>
      <c r="V246" s="191"/>
      <c r="W246" s="369">
        <v>44</v>
      </c>
      <c r="X246" s="262">
        <v>44</v>
      </c>
      <c r="Y246" s="539">
        <v>2</v>
      </c>
      <c r="Z246" s="535"/>
      <c r="AA246" s="168"/>
      <c r="AB246" s="168"/>
      <c r="AC246" s="1045"/>
      <c r="AD246" s="1038"/>
      <c r="AE246" s="1038"/>
      <c r="AF246" s="1038"/>
      <c r="AG246" s="1038"/>
      <c r="AH246" s="1038"/>
      <c r="AI246" s="1038"/>
      <c r="AJ246" s="1037"/>
    </row>
    <row r="247" spans="1:37" s="101" customFormat="1" ht="10.5" customHeight="1" x14ac:dyDescent="0.2">
      <c r="A247" s="1097"/>
      <c r="B247" s="1095"/>
      <c r="C247" s="1025"/>
      <c r="D247" s="1028"/>
      <c r="E247" s="1031"/>
      <c r="F247" s="1031"/>
      <c r="G247" s="1011"/>
      <c r="H247" s="1034"/>
      <c r="I247" s="1031"/>
      <c r="J247" s="1031"/>
      <c r="K247" s="1011"/>
      <c r="L247" s="1209"/>
      <c r="M247" s="1178"/>
      <c r="N247" s="1140"/>
      <c r="O247" s="1140"/>
      <c r="P247" s="1368"/>
      <c r="Q247" s="1368"/>
      <c r="R247" s="1368"/>
      <c r="S247" s="1368"/>
      <c r="T247" s="1081"/>
      <c r="U247" s="191"/>
      <c r="V247" s="191"/>
      <c r="W247" s="369"/>
      <c r="X247" s="370"/>
      <c r="Y247" s="166" t="s">
        <v>308</v>
      </c>
      <c r="Z247" s="535"/>
      <c r="AA247" s="168"/>
      <c r="AB247" s="168"/>
      <c r="AC247" s="1045"/>
      <c r="AD247" s="1038"/>
      <c r="AE247" s="1038"/>
      <c r="AF247" s="1038"/>
      <c r="AG247" s="1038"/>
      <c r="AH247" s="1038"/>
      <c r="AI247" s="1038"/>
      <c r="AJ247" s="1037"/>
    </row>
    <row r="248" spans="1:37" s="24" customFormat="1" ht="10.5" customHeight="1" x14ac:dyDescent="0.2">
      <c r="A248" s="1472">
        <f t="shared" ref="A248" si="476">1+A245</f>
        <v>6</v>
      </c>
      <c r="B248" s="1476"/>
      <c r="C248" s="1469" t="s">
        <v>230</v>
      </c>
      <c r="D248" s="1014"/>
      <c r="E248" s="1001"/>
      <c r="F248" s="1001"/>
      <c r="G248" s="1004"/>
      <c r="H248" s="1111">
        <v>3</v>
      </c>
      <c r="I248" s="1001"/>
      <c r="J248" s="1001"/>
      <c r="K248" s="1004"/>
      <c r="L248" s="1475"/>
      <c r="M248" s="1176">
        <f t="shared" ref="M248" si="477">N248/30</f>
        <v>3</v>
      </c>
      <c r="N248" s="1138">
        <f t="shared" ref="N248" si="478">O248+T248</f>
        <v>90</v>
      </c>
      <c r="O248" s="1138">
        <f t="shared" ref="O248" si="479">P248+Q248+R248+S248</f>
        <v>60</v>
      </c>
      <c r="P248" s="1369">
        <v>28</v>
      </c>
      <c r="Q248" s="1369">
        <v>2</v>
      </c>
      <c r="R248" s="1369">
        <v>28</v>
      </c>
      <c r="S248" s="1369">
        <v>2</v>
      </c>
      <c r="T248" s="1299">
        <f t="shared" ref="T248" si="480">SUM(U249:AB249)</f>
        <v>30</v>
      </c>
      <c r="U248" s="352"/>
      <c r="V248" s="362">
        <v>30</v>
      </c>
      <c r="W248" s="16">
        <v>30</v>
      </c>
      <c r="X248" s="373"/>
      <c r="Y248" s="200"/>
      <c r="Z248" s="16"/>
      <c r="AA248" s="353"/>
      <c r="AB248" s="353"/>
      <c r="AC248" s="1045">
        <f t="shared" ref="AC248:AJ248" si="481">(U248+U249)/30</f>
        <v>0</v>
      </c>
      <c r="AD248" s="1038">
        <f t="shared" si="481"/>
        <v>1.5</v>
      </c>
      <c r="AE248" s="1038">
        <f t="shared" si="481"/>
        <v>1.5</v>
      </c>
      <c r="AF248" s="1038">
        <f t="shared" si="481"/>
        <v>0</v>
      </c>
      <c r="AG248" s="1038">
        <f t="shared" si="481"/>
        <v>0</v>
      </c>
      <c r="AH248" s="1038">
        <f t="shared" si="481"/>
        <v>0</v>
      </c>
      <c r="AI248" s="1038">
        <f t="shared" si="481"/>
        <v>0</v>
      </c>
      <c r="AJ248" s="1037">
        <f t="shared" si="481"/>
        <v>0</v>
      </c>
      <c r="AK248" s="24" t="b">
        <f>P248+Q248+R248+S248=SUM(U248:AB248)</f>
        <v>1</v>
      </c>
    </row>
    <row r="249" spans="1:37" s="24" customFormat="1" ht="10.5" customHeight="1" x14ac:dyDescent="0.2">
      <c r="A249" s="1473"/>
      <c r="B249" s="1376"/>
      <c r="C249" s="1470"/>
      <c r="D249" s="1015"/>
      <c r="E249" s="1382"/>
      <c r="F249" s="1382"/>
      <c r="G249" s="1005"/>
      <c r="H249" s="1112"/>
      <c r="I249" s="1382"/>
      <c r="J249" s="1382"/>
      <c r="K249" s="1005"/>
      <c r="L249" s="1408"/>
      <c r="M249" s="1177"/>
      <c r="N249" s="1139"/>
      <c r="O249" s="1139"/>
      <c r="P249" s="1370"/>
      <c r="Q249" s="1370"/>
      <c r="R249" s="1370"/>
      <c r="S249" s="1370"/>
      <c r="T249" s="1080"/>
      <c r="U249" s="352"/>
      <c r="V249" s="362">
        <v>15</v>
      </c>
      <c r="W249" s="16">
        <v>15</v>
      </c>
      <c r="X249" s="373"/>
      <c r="Y249" s="200"/>
      <c r="Z249" s="16"/>
      <c r="AA249" s="353"/>
      <c r="AB249" s="353"/>
      <c r="AC249" s="1045"/>
      <c r="AD249" s="1038"/>
      <c r="AE249" s="1038"/>
      <c r="AF249" s="1038"/>
      <c r="AG249" s="1038"/>
      <c r="AH249" s="1038"/>
      <c r="AI249" s="1038"/>
      <c r="AJ249" s="1037"/>
    </row>
    <row r="250" spans="1:37" s="24" customFormat="1" ht="10.5" customHeight="1" x14ac:dyDescent="0.2">
      <c r="A250" s="1474"/>
      <c r="B250" s="1377"/>
      <c r="C250" s="1471"/>
      <c r="D250" s="1016"/>
      <c r="E250" s="1003"/>
      <c r="F250" s="1003"/>
      <c r="G250" s="1006"/>
      <c r="H250" s="1113"/>
      <c r="I250" s="1003"/>
      <c r="J250" s="1003"/>
      <c r="K250" s="1006"/>
      <c r="L250" s="1409"/>
      <c r="M250" s="1178"/>
      <c r="N250" s="1140"/>
      <c r="O250" s="1140"/>
      <c r="P250" s="1371"/>
      <c r="Q250" s="1371"/>
      <c r="R250" s="1371"/>
      <c r="S250" s="1371"/>
      <c r="T250" s="1081"/>
      <c r="U250" s="352"/>
      <c r="V250" s="373"/>
      <c r="W250" s="203" t="s">
        <v>308</v>
      </c>
      <c r="X250" s="373"/>
      <c r="Y250" s="373"/>
      <c r="Z250" s="16"/>
      <c r="AA250" s="353"/>
      <c r="AB250" s="353"/>
      <c r="AC250" s="1045"/>
      <c r="AD250" s="1038"/>
      <c r="AE250" s="1038"/>
      <c r="AF250" s="1038"/>
      <c r="AG250" s="1038"/>
      <c r="AH250" s="1038"/>
      <c r="AI250" s="1038"/>
      <c r="AJ250" s="1037"/>
    </row>
    <row r="251" spans="1:37" s="24" customFormat="1" ht="10.5" customHeight="1" x14ac:dyDescent="0.2">
      <c r="A251" s="1472">
        <f t="shared" ref="A251" si="482">1+A248</f>
        <v>7</v>
      </c>
      <c r="B251" s="1476"/>
      <c r="C251" s="1469" t="s">
        <v>15</v>
      </c>
      <c r="D251" s="1014"/>
      <c r="E251" s="1001"/>
      <c r="F251" s="1001"/>
      <c r="G251" s="1004"/>
      <c r="H251" s="1111">
        <v>4</v>
      </c>
      <c r="I251" s="1001"/>
      <c r="J251" s="1001"/>
      <c r="K251" s="1004"/>
      <c r="L251" s="1475"/>
      <c r="M251" s="1138">
        <f>N251/30</f>
        <v>3</v>
      </c>
      <c r="N251" s="1138">
        <f>O251+T251</f>
        <v>90</v>
      </c>
      <c r="O251" s="1138">
        <f>P251+Q251+R251+S251</f>
        <v>90</v>
      </c>
      <c r="P251" s="1369"/>
      <c r="Q251" s="1369"/>
      <c r="R251" s="1369">
        <v>90</v>
      </c>
      <c r="S251" s="1369"/>
      <c r="T251" s="1299">
        <f>SUM(U252:AB252)</f>
        <v>0</v>
      </c>
      <c r="U251" s="352"/>
      <c r="V251" s="169"/>
      <c r="W251" s="413"/>
      <c r="X251" s="169">
        <v>90</v>
      </c>
      <c r="Y251" s="413"/>
      <c r="Z251" s="413"/>
      <c r="AA251" s="414"/>
      <c r="AB251" s="415"/>
      <c r="AC251" s="1061">
        <f>(U251+U252)/30</f>
        <v>0</v>
      </c>
      <c r="AD251" s="1039">
        <f t="shared" ref="AD251:AJ251" si="483">(V251+V252)/30</f>
        <v>0</v>
      </c>
      <c r="AE251" s="1039">
        <f t="shared" si="483"/>
        <v>0</v>
      </c>
      <c r="AF251" s="1039">
        <f t="shared" si="483"/>
        <v>3</v>
      </c>
      <c r="AG251" s="1039">
        <f t="shared" si="483"/>
        <v>0</v>
      </c>
      <c r="AH251" s="1039">
        <f t="shared" si="483"/>
        <v>0</v>
      </c>
      <c r="AI251" s="1039">
        <f t="shared" si="483"/>
        <v>0</v>
      </c>
      <c r="AJ251" s="1086">
        <f t="shared" si="483"/>
        <v>0</v>
      </c>
      <c r="AK251" s="24" t="b">
        <f>P251+Q251+R251+S251=SUM(U251:AB251)</f>
        <v>1</v>
      </c>
    </row>
    <row r="252" spans="1:37" s="24" customFormat="1" ht="10.5" customHeight="1" x14ac:dyDescent="0.2">
      <c r="A252" s="1473"/>
      <c r="B252" s="1376"/>
      <c r="C252" s="1470"/>
      <c r="D252" s="1015"/>
      <c r="E252" s="1002"/>
      <c r="F252" s="1002"/>
      <c r="G252" s="1005"/>
      <c r="H252" s="1112"/>
      <c r="I252" s="1002"/>
      <c r="J252" s="1002"/>
      <c r="K252" s="1005"/>
      <c r="L252" s="1408"/>
      <c r="M252" s="1139"/>
      <c r="N252" s="1139"/>
      <c r="O252" s="1139"/>
      <c r="P252" s="1370"/>
      <c r="Q252" s="1370"/>
      <c r="R252" s="1370"/>
      <c r="S252" s="1370"/>
      <c r="T252" s="1080"/>
      <c r="U252" s="352"/>
      <c r="V252" s="16"/>
      <c r="W252" s="16"/>
      <c r="X252" s="16"/>
      <c r="Y252" s="16"/>
      <c r="Z252" s="16"/>
      <c r="AA252" s="353"/>
      <c r="AB252" s="354"/>
      <c r="AC252" s="1062"/>
      <c r="AD252" s="1064"/>
      <c r="AE252" s="1064"/>
      <c r="AF252" s="1064"/>
      <c r="AG252" s="1064"/>
      <c r="AH252" s="1064"/>
      <c r="AI252" s="1064"/>
      <c r="AJ252" s="1304"/>
    </row>
    <row r="253" spans="1:37" s="24" customFormat="1" ht="10.5" customHeight="1" thickBot="1" x14ac:dyDescent="0.25">
      <c r="A253" s="1474"/>
      <c r="B253" s="1377"/>
      <c r="C253" s="1471"/>
      <c r="D253" s="1390"/>
      <c r="E253" s="1384"/>
      <c r="F253" s="1384"/>
      <c r="G253" s="1425"/>
      <c r="H253" s="1422"/>
      <c r="I253" s="1384"/>
      <c r="J253" s="1384"/>
      <c r="K253" s="1425"/>
      <c r="L253" s="1498"/>
      <c r="M253" s="1140"/>
      <c r="N253" s="1140"/>
      <c r="O253" s="1140"/>
      <c r="P253" s="1371"/>
      <c r="Q253" s="1371"/>
      <c r="R253" s="1371"/>
      <c r="S253" s="1371"/>
      <c r="T253" s="1081"/>
      <c r="U253" s="352"/>
      <c r="V253" s="203"/>
      <c r="W253" s="16"/>
      <c r="X253" s="203" t="s">
        <v>308</v>
      </c>
      <c r="Y253" s="16"/>
      <c r="Z253" s="16"/>
      <c r="AA253" s="353"/>
      <c r="AB253" s="354"/>
      <c r="AC253" s="1238"/>
      <c r="AD253" s="1065"/>
      <c r="AE253" s="1065"/>
      <c r="AF253" s="1065"/>
      <c r="AG253" s="1065"/>
      <c r="AH253" s="1065"/>
      <c r="AI253" s="1065"/>
      <c r="AJ253" s="1286"/>
    </row>
    <row r="254" spans="1:37" s="24" customFormat="1" ht="10.5" hidden="1" customHeight="1" x14ac:dyDescent="0.2">
      <c r="A254" s="1472">
        <f t="shared" ref="A254:A257" si="484">1+A251</f>
        <v>8</v>
      </c>
      <c r="B254" s="1476"/>
      <c r="C254" s="1469"/>
      <c r="D254" s="1015"/>
      <c r="E254" s="1002"/>
      <c r="F254" s="1002"/>
      <c r="G254" s="1005"/>
      <c r="H254" s="1112"/>
      <c r="I254" s="1002"/>
      <c r="J254" s="1002"/>
      <c r="K254" s="1005"/>
      <c r="L254" s="1112"/>
      <c r="M254" s="1176">
        <f t="shared" ref="M254" si="485">N254/30</f>
        <v>0</v>
      </c>
      <c r="N254" s="1138">
        <f t="shared" ref="N254" si="486">O254+T254</f>
        <v>0</v>
      </c>
      <c r="O254" s="1138">
        <f t="shared" ref="O254" si="487">P254+Q254+R254+S254</f>
        <v>0</v>
      </c>
      <c r="P254" s="1369"/>
      <c r="Q254" s="1369"/>
      <c r="R254" s="1369"/>
      <c r="S254" s="1369"/>
      <c r="T254" s="1299">
        <f t="shared" ref="T254" si="488">SUM(U255:AB255)</f>
        <v>0</v>
      </c>
      <c r="U254" s="358"/>
      <c r="V254" s="169"/>
      <c r="W254" s="416"/>
      <c r="X254" s="371"/>
      <c r="Y254" s="357"/>
      <c r="Z254" s="357"/>
      <c r="AA254" s="372"/>
      <c r="AB254" s="372"/>
      <c r="AC254" s="1045">
        <f t="shared" ref="AC254:AJ254" si="489">(U254+U255)/30</f>
        <v>0</v>
      </c>
      <c r="AD254" s="1038">
        <f t="shared" si="489"/>
        <v>0</v>
      </c>
      <c r="AE254" s="1038">
        <f t="shared" si="489"/>
        <v>0</v>
      </c>
      <c r="AF254" s="1038">
        <f t="shared" si="489"/>
        <v>0</v>
      </c>
      <c r="AG254" s="1038">
        <f t="shared" si="489"/>
        <v>0</v>
      </c>
      <c r="AH254" s="1038">
        <f t="shared" si="489"/>
        <v>0</v>
      </c>
      <c r="AI254" s="1038">
        <f t="shared" si="489"/>
        <v>0</v>
      </c>
      <c r="AJ254" s="1037">
        <f t="shared" si="489"/>
        <v>0</v>
      </c>
      <c r="AK254" s="24" t="b">
        <f>P254+Q254+R254+S254=SUM(U254:AB254)</f>
        <v>1</v>
      </c>
    </row>
    <row r="255" spans="1:37" s="24" customFormat="1" ht="10.5" hidden="1" customHeight="1" x14ac:dyDescent="0.2">
      <c r="A255" s="1473"/>
      <c r="B255" s="1376"/>
      <c r="C255" s="1470"/>
      <c r="D255" s="1015"/>
      <c r="E255" s="1382"/>
      <c r="F255" s="1382"/>
      <c r="G255" s="1005"/>
      <c r="H255" s="1112"/>
      <c r="I255" s="1382"/>
      <c r="J255" s="1382"/>
      <c r="K255" s="1005"/>
      <c r="L255" s="1112"/>
      <c r="M255" s="1177"/>
      <c r="N255" s="1139"/>
      <c r="O255" s="1139"/>
      <c r="P255" s="1370"/>
      <c r="Q255" s="1370"/>
      <c r="R255" s="1370"/>
      <c r="S255" s="1370"/>
      <c r="T255" s="1080"/>
      <c r="U255" s="358"/>
      <c r="V255" s="357"/>
      <c r="W255" s="416"/>
      <c r="X255" s="371"/>
      <c r="Y255" s="357"/>
      <c r="Z255" s="357"/>
      <c r="AA255" s="372"/>
      <c r="AB255" s="372"/>
      <c r="AC255" s="1045"/>
      <c r="AD255" s="1038"/>
      <c r="AE255" s="1038"/>
      <c r="AF255" s="1038"/>
      <c r="AG255" s="1038"/>
      <c r="AH255" s="1038"/>
      <c r="AI255" s="1038"/>
      <c r="AJ255" s="1037"/>
    </row>
    <row r="256" spans="1:37" s="24" customFormat="1" ht="10.5" hidden="1" customHeight="1" x14ac:dyDescent="0.2">
      <c r="A256" s="1474"/>
      <c r="B256" s="1377"/>
      <c r="C256" s="1471"/>
      <c r="D256" s="1016"/>
      <c r="E256" s="1003"/>
      <c r="F256" s="1003"/>
      <c r="G256" s="1006"/>
      <c r="H256" s="1113"/>
      <c r="I256" s="1003"/>
      <c r="J256" s="1003"/>
      <c r="K256" s="1006"/>
      <c r="L256" s="1113"/>
      <c r="M256" s="1178"/>
      <c r="N256" s="1140"/>
      <c r="O256" s="1140"/>
      <c r="P256" s="1371"/>
      <c r="Q256" s="1371"/>
      <c r="R256" s="1371"/>
      <c r="S256" s="1371"/>
      <c r="T256" s="1081"/>
      <c r="U256" s="358"/>
      <c r="V256" s="357"/>
      <c r="W256" s="416"/>
      <c r="X256" s="371"/>
      <c r="Y256" s="203"/>
      <c r="Z256" s="373"/>
      <c r="AA256" s="372"/>
      <c r="AB256" s="372"/>
      <c r="AC256" s="1045"/>
      <c r="AD256" s="1038"/>
      <c r="AE256" s="1038"/>
      <c r="AF256" s="1038"/>
      <c r="AG256" s="1038"/>
      <c r="AH256" s="1038"/>
      <c r="AI256" s="1038"/>
      <c r="AJ256" s="1037"/>
    </row>
    <row r="257" spans="1:43" s="24" customFormat="1" ht="10.5" hidden="1" customHeight="1" x14ac:dyDescent="0.2">
      <c r="A257" s="1472">
        <f t="shared" si="484"/>
        <v>9</v>
      </c>
      <c r="B257" s="1476"/>
      <c r="C257" s="1470"/>
      <c r="D257" s="1014"/>
      <c r="E257" s="1001"/>
      <c r="F257" s="1001"/>
      <c r="G257" s="1004"/>
      <c r="H257" s="1111"/>
      <c r="I257" s="1001"/>
      <c r="J257" s="1001"/>
      <c r="K257" s="1004"/>
      <c r="L257" s="1475"/>
      <c r="M257" s="1176">
        <f t="shared" ref="M257" si="490">N257/30</f>
        <v>0</v>
      </c>
      <c r="N257" s="1138">
        <f t="shared" ref="N257" si="491">O257+T257</f>
        <v>0</v>
      </c>
      <c r="O257" s="1138">
        <f t="shared" ref="O257" si="492">P257+Q257+R257+S257</f>
        <v>0</v>
      </c>
      <c r="P257" s="1370"/>
      <c r="Q257" s="1370"/>
      <c r="R257" s="1370"/>
      <c r="S257" s="1370"/>
      <c r="T257" s="1299">
        <f t="shared" ref="T257" si="493">SUM(U258:AB258)</f>
        <v>0</v>
      </c>
      <c r="U257" s="358"/>
      <c r="V257" s="357"/>
      <c r="W257" s="358"/>
      <c r="X257" s="357"/>
      <c r="Y257" s="201"/>
      <c r="Z257" s="201"/>
      <c r="AA257" s="201"/>
      <c r="AB257" s="374"/>
      <c r="AC257" s="1045">
        <f t="shared" ref="AC257:AJ257" si="494">(U257+U258)/30</f>
        <v>0</v>
      </c>
      <c r="AD257" s="1038">
        <f t="shared" si="494"/>
        <v>0</v>
      </c>
      <c r="AE257" s="1038">
        <f t="shared" si="494"/>
        <v>0</v>
      </c>
      <c r="AF257" s="1038">
        <f t="shared" si="494"/>
        <v>0</v>
      </c>
      <c r="AG257" s="1038">
        <f t="shared" si="494"/>
        <v>0</v>
      </c>
      <c r="AH257" s="1038">
        <f t="shared" si="494"/>
        <v>0</v>
      </c>
      <c r="AI257" s="1038">
        <f t="shared" si="494"/>
        <v>0</v>
      </c>
      <c r="AJ257" s="1037">
        <f t="shared" si="494"/>
        <v>0</v>
      </c>
      <c r="AK257" s="24" t="b">
        <f>P257+Q257+R257+S257=SUM(U257:AB257)</f>
        <v>1</v>
      </c>
    </row>
    <row r="258" spans="1:43" s="24" customFormat="1" ht="10.5" hidden="1" customHeight="1" x14ac:dyDescent="0.2">
      <c r="A258" s="1473"/>
      <c r="B258" s="1376"/>
      <c r="C258" s="1470"/>
      <c r="D258" s="1015"/>
      <c r="E258" s="1382"/>
      <c r="F258" s="1382"/>
      <c r="G258" s="1005"/>
      <c r="H258" s="1112"/>
      <c r="I258" s="1382"/>
      <c r="J258" s="1382"/>
      <c r="K258" s="1005"/>
      <c r="L258" s="1408"/>
      <c r="M258" s="1177"/>
      <c r="N258" s="1139"/>
      <c r="O258" s="1139"/>
      <c r="P258" s="1370"/>
      <c r="Q258" s="1370"/>
      <c r="R258" s="1370"/>
      <c r="S258" s="1370"/>
      <c r="T258" s="1080"/>
      <c r="U258" s="362"/>
      <c r="V258" s="16"/>
      <c r="W258" s="362"/>
      <c r="X258" s="16"/>
      <c r="Y258" s="200"/>
      <c r="Z258" s="200"/>
      <c r="AA258" s="200"/>
      <c r="AB258" s="353"/>
      <c r="AC258" s="1045"/>
      <c r="AD258" s="1038"/>
      <c r="AE258" s="1038"/>
      <c r="AF258" s="1038"/>
      <c r="AG258" s="1038"/>
      <c r="AH258" s="1038"/>
      <c r="AI258" s="1038"/>
      <c r="AJ258" s="1037"/>
    </row>
    <row r="259" spans="1:43" s="24" customFormat="1" ht="10.5" hidden="1" customHeight="1" thickBot="1" x14ac:dyDescent="0.25">
      <c r="A259" s="1474"/>
      <c r="B259" s="1377"/>
      <c r="C259" s="1479"/>
      <c r="D259" s="1390"/>
      <c r="E259" s="1384"/>
      <c r="F259" s="1384"/>
      <c r="G259" s="1425"/>
      <c r="H259" s="1422"/>
      <c r="I259" s="1384"/>
      <c r="J259" s="1384"/>
      <c r="K259" s="1425"/>
      <c r="L259" s="1498"/>
      <c r="M259" s="1178"/>
      <c r="N259" s="1140"/>
      <c r="O259" s="1140"/>
      <c r="P259" s="1371"/>
      <c r="Q259" s="1371"/>
      <c r="R259" s="1371"/>
      <c r="S259" s="1371"/>
      <c r="T259" s="1081"/>
      <c r="U259" s="375"/>
      <c r="V259" s="376"/>
      <c r="W259" s="375"/>
      <c r="X259" s="376"/>
      <c r="Y259" s="203"/>
      <c r="Z259" s="203"/>
      <c r="AA259" s="373"/>
      <c r="AB259" s="377"/>
      <c r="AC259" s="1045"/>
      <c r="AD259" s="1038"/>
      <c r="AE259" s="1038"/>
      <c r="AF259" s="1038"/>
      <c r="AG259" s="1038"/>
      <c r="AH259" s="1038"/>
      <c r="AI259" s="1038"/>
      <c r="AJ259" s="1037"/>
    </row>
    <row r="260" spans="1:43" s="24" customFormat="1" ht="10.5" hidden="1" customHeight="1" x14ac:dyDescent="0.2">
      <c r="A260" s="1449" t="s">
        <v>39</v>
      </c>
      <c r="B260" s="1450"/>
      <c r="C260" s="1451"/>
      <c r="D260" s="1382"/>
      <c r="E260" s="1382"/>
      <c r="F260" s="1382"/>
      <c r="G260" s="1005"/>
      <c r="H260" s="1382"/>
      <c r="I260" s="1382"/>
      <c r="J260" s="1382"/>
      <c r="K260" s="1382"/>
      <c r="L260" s="1408"/>
      <c r="M260" s="1202">
        <f>SUM(M239:M259)</f>
        <v>24</v>
      </c>
      <c r="N260" s="1196">
        <f t="shared" ref="N260:T260" si="495">SUM(N239:N259)</f>
        <v>720</v>
      </c>
      <c r="O260" s="1196">
        <f t="shared" si="495"/>
        <v>510</v>
      </c>
      <c r="P260" s="1429">
        <f t="shared" si="495"/>
        <v>34</v>
      </c>
      <c r="Q260" s="1429">
        <f t="shared" si="495"/>
        <v>22</v>
      </c>
      <c r="R260" s="1429">
        <f t="shared" si="495"/>
        <v>448</v>
      </c>
      <c r="S260" s="1429">
        <f t="shared" si="495"/>
        <v>6</v>
      </c>
      <c r="T260" s="1291">
        <f t="shared" si="495"/>
        <v>210</v>
      </c>
      <c r="U260" s="378">
        <f>SUM(U239,U242,U245,U248,U251,U254,U257)</f>
        <v>0</v>
      </c>
      <c r="V260" s="379">
        <f t="shared" ref="V260:AB261" si="496">SUM(V239,V242,V245,V248,V251,V254,V257)</f>
        <v>30</v>
      </c>
      <c r="W260" s="379">
        <f t="shared" si="496"/>
        <v>184</v>
      </c>
      <c r="X260" s="379">
        <f t="shared" si="496"/>
        <v>282</v>
      </c>
      <c r="Y260" s="379">
        <f t="shared" si="496"/>
        <v>14</v>
      </c>
      <c r="Z260" s="379">
        <f t="shared" si="496"/>
        <v>0</v>
      </c>
      <c r="AA260" s="379">
        <f t="shared" si="496"/>
        <v>0</v>
      </c>
      <c r="AB260" s="380">
        <f t="shared" si="496"/>
        <v>0</v>
      </c>
      <c r="AC260" s="1099">
        <f>SUM(AC239:AC259)</f>
        <v>0</v>
      </c>
      <c r="AD260" s="1315">
        <f t="shared" ref="AD260:AJ260" si="497">SUM(AD239:AD259)</f>
        <v>1.5</v>
      </c>
      <c r="AE260" s="1315">
        <f t="shared" si="497"/>
        <v>9.4333333333333336</v>
      </c>
      <c r="AF260" s="1315">
        <f t="shared" si="497"/>
        <v>12.533333333333333</v>
      </c>
      <c r="AG260" s="1315">
        <f t="shared" si="497"/>
        <v>0.53333333333333333</v>
      </c>
      <c r="AH260" s="1315">
        <f t="shared" si="497"/>
        <v>0</v>
      </c>
      <c r="AI260" s="1315">
        <f t="shared" si="497"/>
        <v>0</v>
      </c>
      <c r="AJ260" s="1447">
        <f t="shared" si="497"/>
        <v>0</v>
      </c>
      <c r="AK260" s="24" t="b">
        <f>P260+Q260+R260+S260=SUM(U260:AB260)</f>
        <v>1</v>
      </c>
      <c r="AL260" s="31" t="b">
        <f t="shared" ref="AL260:AQ260" si="498">(V260+V261)/30=AD260</f>
        <v>1</v>
      </c>
      <c r="AM260" s="31" t="b">
        <f t="shared" si="498"/>
        <v>1</v>
      </c>
      <c r="AN260" s="31" t="b">
        <f t="shared" si="498"/>
        <v>1</v>
      </c>
      <c r="AO260" s="31" t="b">
        <f t="shared" si="498"/>
        <v>1</v>
      </c>
      <c r="AP260" s="31" t="b">
        <f t="shared" si="498"/>
        <v>1</v>
      </c>
      <c r="AQ260" s="31" t="b">
        <f t="shared" si="498"/>
        <v>1</v>
      </c>
    </row>
    <row r="261" spans="1:43" s="24" customFormat="1" ht="10.5" hidden="1" customHeight="1" thickBot="1" x14ac:dyDescent="0.25">
      <c r="A261" s="1452"/>
      <c r="B261" s="1453"/>
      <c r="C261" s="1454"/>
      <c r="D261" s="1382"/>
      <c r="E261" s="1382"/>
      <c r="F261" s="1382"/>
      <c r="G261" s="1005"/>
      <c r="H261" s="1382"/>
      <c r="I261" s="1382"/>
      <c r="J261" s="1382"/>
      <c r="K261" s="1382"/>
      <c r="L261" s="1408"/>
      <c r="M261" s="1203"/>
      <c r="N261" s="1210"/>
      <c r="O261" s="1210"/>
      <c r="P261" s="1430"/>
      <c r="Q261" s="1430"/>
      <c r="R261" s="1430"/>
      <c r="S261" s="1430"/>
      <c r="T261" s="1292"/>
      <c r="U261" s="381">
        <f>SUM(U240,U243,U246,U249,U252,U255,U258)</f>
        <v>0</v>
      </c>
      <c r="V261" s="382">
        <f t="shared" si="496"/>
        <v>15</v>
      </c>
      <c r="W261" s="382">
        <f t="shared" si="496"/>
        <v>99</v>
      </c>
      <c r="X261" s="382">
        <f t="shared" si="496"/>
        <v>94</v>
      </c>
      <c r="Y261" s="382">
        <f t="shared" si="496"/>
        <v>2</v>
      </c>
      <c r="Z261" s="382">
        <f t="shared" si="496"/>
        <v>0</v>
      </c>
      <c r="AA261" s="382">
        <f t="shared" si="496"/>
        <v>0</v>
      </c>
      <c r="AB261" s="383">
        <f t="shared" si="496"/>
        <v>0</v>
      </c>
      <c r="AC261" s="1100"/>
      <c r="AD261" s="1316"/>
      <c r="AE261" s="1316"/>
      <c r="AF261" s="1316"/>
      <c r="AG261" s="1316"/>
      <c r="AH261" s="1316"/>
      <c r="AI261" s="1316"/>
      <c r="AJ261" s="1448"/>
    </row>
    <row r="262" spans="1:43" ht="10.5" hidden="1" customHeight="1" thickBot="1" x14ac:dyDescent="0.3">
      <c r="A262" s="1353" t="s">
        <v>140</v>
      </c>
      <c r="B262" s="1354"/>
      <c r="C262" s="1354"/>
      <c r="D262" s="1354"/>
      <c r="E262" s="1354"/>
      <c r="F262" s="1354"/>
      <c r="G262" s="1354"/>
      <c r="H262" s="1354"/>
      <c r="I262" s="1354"/>
      <c r="J262" s="1354"/>
      <c r="K262" s="1354"/>
      <c r="L262" s="1354"/>
      <c r="M262" s="1354"/>
      <c r="N262" s="1354"/>
      <c r="O262" s="1354"/>
      <c r="P262" s="1354"/>
      <c r="Q262" s="1354"/>
      <c r="R262" s="1354"/>
      <c r="S262" s="1354"/>
      <c r="T262" s="1354"/>
      <c r="U262" s="1354"/>
      <c r="V262" s="1354"/>
      <c r="W262" s="1354"/>
      <c r="X262" s="1354"/>
      <c r="Y262" s="1354"/>
      <c r="Z262" s="1354"/>
      <c r="AA262" s="1354"/>
      <c r="AB262" s="1354"/>
      <c r="AC262" s="1354"/>
      <c r="AD262" s="1354"/>
      <c r="AE262" s="1354"/>
      <c r="AF262" s="1354"/>
      <c r="AG262" s="1354"/>
      <c r="AH262" s="1354"/>
      <c r="AI262" s="1354"/>
      <c r="AJ262" s="1355"/>
      <c r="AK262" s="98"/>
      <c r="AL262" s="98"/>
      <c r="AM262" s="98"/>
      <c r="AN262" s="98"/>
      <c r="AO262" s="98"/>
      <c r="AP262" s="98"/>
      <c r="AQ262" s="98"/>
    </row>
    <row r="263" spans="1:43" ht="10.5" hidden="1" customHeight="1" x14ac:dyDescent="0.2">
      <c r="A263" s="1443">
        <v>8</v>
      </c>
      <c r="B263" s="1455"/>
      <c r="C263" s="1444"/>
      <c r="D263" s="1389"/>
      <c r="E263" s="1381"/>
      <c r="F263" s="1381"/>
      <c r="G263" s="1415"/>
      <c r="H263" s="1386"/>
      <c r="I263" s="1381"/>
      <c r="J263" s="1381"/>
      <c r="K263" s="1415"/>
      <c r="L263" s="1465"/>
      <c r="M263" s="1335">
        <f t="shared" ref="M263" si="499">N263/30</f>
        <v>0</v>
      </c>
      <c r="N263" s="1153">
        <f t="shared" ref="N263" si="500">O263+T263</f>
        <v>0</v>
      </c>
      <c r="O263" s="1153">
        <f t="shared" ref="O263" si="501">P263+Q263+R263+S263</f>
        <v>0</v>
      </c>
      <c r="P263" s="1464"/>
      <c r="Q263" s="1464"/>
      <c r="R263" s="1464"/>
      <c r="S263" s="1480"/>
      <c r="T263" s="1339">
        <f t="shared" ref="T263" si="502">SUM(U264:AB264)</f>
        <v>0</v>
      </c>
      <c r="U263" s="417"/>
      <c r="V263" s="384"/>
      <c r="W263" s="384"/>
      <c r="X263" s="384"/>
      <c r="Y263" s="384"/>
      <c r="Z263" s="384"/>
      <c r="AA263" s="418"/>
      <c r="AB263" s="419"/>
      <c r="AC263" s="1326">
        <f t="shared" ref="AC263:AJ263" si="503">(U263+U264)/30</f>
        <v>0</v>
      </c>
      <c r="AD263" s="1071">
        <f t="shared" si="503"/>
        <v>0</v>
      </c>
      <c r="AE263" s="1071">
        <f t="shared" si="503"/>
        <v>0</v>
      </c>
      <c r="AF263" s="1071">
        <f t="shared" si="503"/>
        <v>0</v>
      </c>
      <c r="AG263" s="1071">
        <f t="shared" si="503"/>
        <v>0</v>
      </c>
      <c r="AH263" s="1071">
        <f t="shared" si="503"/>
        <v>0</v>
      </c>
      <c r="AI263" s="1071">
        <f t="shared" si="503"/>
        <v>0</v>
      </c>
      <c r="AJ263" s="1152">
        <f t="shared" si="503"/>
        <v>0</v>
      </c>
      <c r="AK263" s="24" t="b">
        <f>P263+Q263+R263+S263=SUM(U263:AB263)</f>
        <v>1</v>
      </c>
      <c r="AL263" s="98"/>
      <c r="AM263" s="98"/>
      <c r="AN263" s="98"/>
      <c r="AO263" s="98"/>
      <c r="AP263" s="98"/>
      <c r="AQ263" s="98"/>
    </row>
    <row r="264" spans="1:43" ht="10.5" hidden="1" customHeight="1" x14ac:dyDescent="0.25">
      <c r="A264" s="1432"/>
      <c r="B264" s="1119"/>
      <c r="C264" s="1332"/>
      <c r="D264" s="1015"/>
      <c r="E264" s="1002"/>
      <c r="F264" s="1002"/>
      <c r="G264" s="1005"/>
      <c r="H264" s="1112"/>
      <c r="I264" s="1002"/>
      <c r="J264" s="1002"/>
      <c r="K264" s="1005"/>
      <c r="L264" s="1323"/>
      <c r="M264" s="976"/>
      <c r="N264" s="978"/>
      <c r="O264" s="978"/>
      <c r="P264" s="1198"/>
      <c r="Q264" s="1198"/>
      <c r="R264" s="1198"/>
      <c r="S264" s="1330"/>
      <c r="T264" s="1049"/>
      <c r="U264" s="202"/>
      <c r="V264" s="200"/>
      <c r="W264" s="200"/>
      <c r="X264" s="200"/>
      <c r="Y264" s="200"/>
      <c r="Z264" s="200"/>
      <c r="AA264" s="387"/>
      <c r="AB264" s="339"/>
      <c r="AC264" s="985"/>
      <c r="AD264" s="987"/>
      <c r="AE264" s="987"/>
      <c r="AF264" s="987"/>
      <c r="AG264" s="987"/>
      <c r="AH264" s="987"/>
      <c r="AI264" s="987"/>
      <c r="AJ264" s="989"/>
      <c r="AK264" s="98"/>
      <c r="AL264" s="98"/>
      <c r="AM264" s="98"/>
      <c r="AN264" s="98"/>
      <c r="AO264" s="98"/>
      <c r="AP264" s="98"/>
      <c r="AQ264" s="98"/>
    </row>
    <row r="265" spans="1:43" ht="10.5" hidden="1" customHeight="1" thickBot="1" x14ac:dyDescent="0.3">
      <c r="A265" s="1441"/>
      <c r="B265" s="1445"/>
      <c r="C265" s="1437"/>
      <c r="D265" s="1390"/>
      <c r="E265" s="1384"/>
      <c r="F265" s="1384"/>
      <c r="G265" s="1425"/>
      <c r="H265" s="1422"/>
      <c r="I265" s="1384"/>
      <c r="J265" s="1384"/>
      <c r="K265" s="1425"/>
      <c r="L265" s="1438"/>
      <c r="M265" s="1440"/>
      <c r="N265" s="1435"/>
      <c r="O265" s="1435"/>
      <c r="P265" s="1436"/>
      <c r="Q265" s="1436"/>
      <c r="R265" s="1436"/>
      <c r="S265" s="1460"/>
      <c r="T265" s="1463"/>
      <c r="U265" s="341"/>
      <c r="V265" s="342"/>
      <c r="W265" s="342"/>
      <c r="X265" s="203"/>
      <c r="Y265" s="342"/>
      <c r="Z265" s="420"/>
      <c r="AA265" s="421"/>
      <c r="AB265" s="343"/>
      <c r="AC265" s="1383"/>
      <c r="AD265" s="1439"/>
      <c r="AE265" s="1439"/>
      <c r="AF265" s="1439"/>
      <c r="AG265" s="1439"/>
      <c r="AH265" s="1439"/>
      <c r="AI265" s="1439"/>
      <c r="AJ265" s="1461"/>
      <c r="AK265" s="98"/>
      <c r="AL265" s="98"/>
      <c r="AM265" s="98"/>
      <c r="AN265" s="98"/>
      <c r="AO265" s="98"/>
      <c r="AP265" s="98"/>
      <c r="AQ265" s="98"/>
    </row>
    <row r="266" spans="1:43" ht="10.5" hidden="1" customHeight="1" x14ac:dyDescent="0.2">
      <c r="A266" s="1398" t="s">
        <v>39</v>
      </c>
      <c r="B266" s="1399"/>
      <c r="C266" s="1400"/>
      <c r="D266" s="1015"/>
      <c r="E266" s="1002"/>
      <c r="F266" s="1002"/>
      <c r="G266" s="1005"/>
      <c r="H266" s="1112"/>
      <c r="I266" s="1002"/>
      <c r="J266" s="1002"/>
      <c r="K266" s="1005"/>
      <c r="L266" s="1387"/>
      <c r="M266" s="1530">
        <f>M263</f>
        <v>0</v>
      </c>
      <c r="N266" s="1058">
        <f t="shared" ref="N266:T266" si="504">N263</f>
        <v>0</v>
      </c>
      <c r="O266" s="1058">
        <f t="shared" si="504"/>
        <v>0</v>
      </c>
      <c r="P266" s="1496">
        <f t="shared" si="504"/>
        <v>0</v>
      </c>
      <c r="Q266" s="1496">
        <f t="shared" si="504"/>
        <v>0</v>
      </c>
      <c r="R266" s="1496">
        <f t="shared" si="504"/>
        <v>0</v>
      </c>
      <c r="S266" s="1496">
        <f t="shared" si="504"/>
        <v>0</v>
      </c>
      <c r="T266" s="1049">
        <f t="shared" si="504"/>
        <v>0</v>
      </c>
      <c r="U266" s="422">
        <f>U263</f>
        <v>0</v>
      </c>
      <c r="V266" s="423">
        <f t="shared" ref="V266:AB267" si="505">V263</f>
        <v>0</v>
      </c>
      <c r="W266" s="423">
        <f t="shared" si="505"/>
        <v>0</v>
      </c>
      <c r="X266" s="423">
        <f t="shared" si="505"/>
        <v>0</v>
      </c>
      <c r="Y266" s="423">
        <f t="shared" si="505"/>
        <v>0</v>
      </c>
      <c r="Z266" s="423">
        <f t="shared" si="505"/>
        <v>0</v>
      </c>
      <c r="AA266" s="423">
        <f t="shared" si="505"/>
        <v>0</v>
      </c>
      <c r="AB266" s="424">
        <f t="shared" si="505"/>
        <v>0</v>
      </c>
      <c r="AC266" s="1530">
        <f>AC263</f>
        <v>0</v>
      </c>
      <c r="AD266" s="1497">
        <f t="shared" ref="AD266:AJ266" si="506">AD263</f>
        <v>0</v>
      </c>
      <c r="AE266" s="1497">
        <f t="shared" si="506"/>
        <v>0</v>
      </c>
      <c r="AF266" s="1497">
        <f t="shared" si="506"/>
        <v>0</v>
      </c>
      <c r="AG266" s="1497">
        <f t="shared" si="506"/>
        <v>0</v>
      </c>
      <c r="AH266" s="1497">
        <f t="shared" si="506"/>
        <v>0</v>
      </c>
      <c r="AI266" s="1497">
        <f t="shared" si="506"/>
        <v>0</v>
      </c>
      <c r="AJ266" s="1528">
        <f t="shared" si="506"/>
        <v>0</v>
      </c>
      <c r="AK266" s="24" t="b">
        <f>P266+Q266+R266+S266=SUM(U266:AB266)</f>
        <v>1</v>
      </c>
      <c r="AL266" s="31" t="b">
        <f t="shared" ref="AL266:AQ266" si="507">(V266+V267)/30=AD266</f>
        <v>1</v>
      </c>
      <c r="AM266" s="31" t="b">
        <f t="shared" si="507"/>
        <v>1</v>
      </c>
      <c r="AN266" s="31" t="b">
        <f t="shared" si="507"/>
        <v>1</v>
      </c>
      <c r="AO266" s="31" t="b">
        <f t="shared" si="507"/>
        <v>1</v>
      </c>
      <c r="AP266" s="31" t="b">
        <f t="shared" si="507"/>
        <v>1</v>
      </c>
      <c r="AQ266" s="31" t="b">
        <f t="shared" si="507"/>
        <v>1</v>
      </c>
    </row>
    <row r="267" spans="1:43" ht="10.5" hidden="1" customHeight="1" thickBot="1" x14ac:dyDescent="0.3">
      <c r="A267" s="1395"/>
      <c r="B267" s="1396"/>
      <c r="C267" s="1397"/>
      <c r="D267" s="1015"/>
      <c r="E267" s="1382"/>
      <c r="F267" s="1382"/>
      <c r="G267" s="1005"/>
      <c r="H267" s="1112"/>
      <c r="I267" s="1382"/>
      <c r="J267" s="1382"/>
      <c r="K267" s="1005"/>
      <c r="L267" s="1388"/>
      <c r="M267" s="1132"/>
      <c r="N267" s="1166"/>
      <c r="O267" s="1166"/>
      <c r="P267" s="1467"/>
      <c r="Q267" s="1467"/>
      <c r="R267" s="1467"/>
      <c r="S267" s="1467"/>
      <c r="T267" s="1463"/>
      <c r="U267" s="326">
        <f>U264</f>
        <v>0</v>
      </c>
      <c r="V267" s="327">
        <f t="shared" si="505"/>
        <v>0</v>
      </c>
      <c r="W267" s="327">
        <f t="shared" si="505"/>
        <v>0</v>
      </c>
      <c r="X267" s="327">
        <f t="shared" si="505"/>
        <v>0</v>
      </c>
      <c r="Y267" s="327">
        <f t="shared" si="505"/>
        <v>0</v>
      </c>
      <c r="Z267" s="327">
        <f t="shared" si="505"/>
        <v>0</v>
      </c>
      <c r="AA267" s="327">
        <f t="shared" si="505"/>
        <v>0</v>
      </c>
      <c r="AB267" s="328">
        <f t="shared" si="505"/>
        <v>0</v>
      </c>
      <c r="AC267" s="1132"/>
      <c r="AD267" s="991"/>
      <c r="AE267" s="991"/>
      <c r="AF267" s="991"/>
      <c r="AG267" s="991"/>
      <c r="AH267" s="991"/>
      <c r="AI267" s="991"/>
      <c r="AJ267" s="1349"/>
      <c r="AK267" s="98"/>
      <c r="AL267" s="98"/>
      <c r="AM267" s="98"/>
      <c r="AN267" s="98"/>
      <c r="AO267" s="98"/>
      <c r="AP267" s="98"/>
      <c r="AQ267" s="98"/>
    </row>
    <row r="268" spans="1:43" s="52" customFormat="1" ht="10.5" hidden="1" customHeight="1" thickBot="1" x14ac:dyDescent="0.3">
      <c r="A268" s="1243" t="s">
        <v>215</v>
      </c>
      <c r="B268" s="1244"/>
      <c r="C268" s="1244"/>
      <c r="D268" s="1529"/>
      <c r="E268" s="1529"/>
      <c r="F268" s="1529"/>
      <c r="G268" s="1529"/>
      <c r="H268" s="1529"/>
      <c r="I268" s="1529"/>
      <c r="J268" s="1529"/>
      <c r="K268" s="1529"/>
      <c r="L268" s="1529"/>
      <c r="M268" s="1244"/>
      <c r="N268" s="1244"/>
      <c r="O268" s="1244"/>
      <c r="P268" s="1244"/>
      <c r="Q268" s="1244"/>
      <c r="R268" s="1244"/>
      <c r="S268" s="1244"/>
      <c r="T268" s="1244"/>
      <c r="U268" s="1244"/>
      <c r="V268" s="1244"/>
      <c r="W268" s="1244"/>
      <c r="X268" s="1244"/>
      <c r="Y268" s="1244"/>
      <c r="Z268" s="1244"/>
      <c r="AA268" s="1244"/>
      <c r="AB268" s="1244"/>
      <c r="AC268" s="1244"/>
      <c r="AD268" s="1244"/>
      <c r="AE268" s="1244"/>
      <c r="AF268" s="1244"/>
      <c r="AG268" s="1244"/>
      <c r="AH268" s="1244"/>
      <c r="AI268" s="1244"/>
      <c r="AJ268" s="1245"/>
      <c r="AK268" s="60"/>
      <c r="AL268" s="60"/>
      <c r="AM268" s="60"/>
      <c r="AN268" s="60"/>
      <c r="AO268" s="60"/>
      <c r="AP268" s="60"/>
      <c r="AQ268" s="60"/>
    </row>
    <row r="269" spans="1:43" s="53" customFormat="1" ht="10.5" customHeight="1" x14ac:dyDescent="0.25">
      <c r="A269" s="1431">
        <v>8</v>
      </c>
      <c r="B269" s="1531"/>
      <c r="C269" s="1331" t="s">
        <v>184</v>
      </c>
      <c r="D269" s="1014">
        <v>6</v>
      </c>
      <c r="E269" s="1001"/>
      <c r="F269" s="1001"/>
      <c r="G269" s="1004"/>
      <c r="H269" s="1111"/>
      <c r="I269" s="1001"/>
      <c r="J269" s="1001"/>
      <c r="K269" s="1004"/>
      <c r="L269" s="1322"/>
      <c r="M269" s="1149">
        <f t="shared" ref="M269" si="508">N269/30</f>
        <v>6.5</v>
      </c>
      <c r="N269" s="1057">
        <f t="shared" ref="N269" si="509">O269+T269</f>
        <v>195</v>
      </c>
      <c r="O269" s="978">
        <f>P269+Q269+R269+S269</f>
        <v>150</v>
      </c>
      <c r="P269" s="1197">
        <v>8</v>
      </c>
      <c r="Q269" s="1197">
        <v>76</v>
      </c>
      <c r="R269" s="1197">
        <v>62</v>
      </c>
      <c r="S269" s="1197">
        <v>4</v>
      </c>
      <c r="T269" s="1048">
        <f t="shared" ref="T269" si="510">SUM(U270:AB270)</f>
        <v>45</v>
      </c>
      <c r="U269" s="202"/>
      <c r="V269" s="200"/>
      <c r="W269" s="200"/>
      <c r="X269" s="200"/>
      <c r="Y269" s="200">
        <v>84</v>
      </c>
      <c r="Z269" s="200">
        <v>66</v>
      </c>
      <c r="AA269" s="200"/>
      <c r="AB269" s="339"/>
      <c r="AC269" s="1069">
        <f t="shared" ref="AC269:AJ269" si="511">(U269+U270)/30</f>
        <v>0</v>
      </c>
      <c r="AD269" s="1067">
        <f t="shared" si="511"/>
        <v>0</v>
      </c>
      <c r="AE269" s="1067">
        <f t="shared" si="511"/>
        <v>0</v>
      </c>
      <c r="AF269" s="1067">
        <f t="shared" si="511"/>
        <v>0</v>
      </c>
      <c r="AG269" s="1067">
        <f t="shared" si="511"/>
        <v>4.3</v>
      </c>
      <c r="AH269" s="1067">
        <f t="shared" si="511"/>
        <v>2.2000000000000002</v>
      </c>
      <c r="AI269" s="1282">
        <f t="shared" si="511"/>
        <v>0</v>
      </c>
      <c r="AJ269" s="1046">
        <f t="shared" si="511"/>
        <v>0</v>
      </c>
      <c r="AK269" s="31" t="b">
        <f>P269+Q269+R269+S269=SUM(U269:AB269)</f>
        <v>1</v>
      </c>
      <c r="AL269" s="31"/>
      <c r="AM269" s="31"/>
      <c r="AN269" s="31"/>
      <c r="AO269" s="31"/>
      <c r="AP269" s="31"/>
      <c r="AQ269" s="31"/>
    </row>
    <row r="270" spans="1:43" s="53" customFormat="1" ht="10.5" customHeight="1" x14ac:dyDescent="0.25">
      <c r="A270" s="1432"/>
      <c r="B270" s="1531"/>
      <c r="C270" s="1332"/>
      <c r="D270" s="1015"/>
      <c r="E270" s="1002"/>
      <c r="F270" s="1002"/>
      <c r="G270" s="1005"/>
      <c r="H270" s="1112"/>
      <c r="I270" s="1002"/>
      <c r="J270" s="1002"/>
      <c r="K270" s="1005"/>
      <c r="L270" s="1323"/>
      <c r="M270" s="1150"/>
      <c r="N270" s="1058"/>
      <c r="O270" s="978"/>
      <c r="P270" s="1198"/>
      <c r="Q270" s="1198"/>
      <c r="R270" s="1198"/>
      <c r="S270" s="1198"/>
      <c r="T270" s="1049"/>
      <c r="U270" s="202"/>
      <c r="V270" s="200"/>
      <c r="W270" s="200"/>
      <c r="X270" s="200"/>
      <c r="Y270" s="200">
        <v>45</v>
      </c>
      <c r="Z270" s="200"/>
      <c r="AA270" s="200"/>
      <c r="AB270" s="339"/>
      <c r="AC270" s="1059"/>
      <c r="AD270" s="1055"/>
      <c r="AE270" s="1055"/>
      <c r="AF270" s="1055"/>
      <c r="AG270" s="1055"/>
      <c r="AH270" s="1055"/>
      <c r="AI270" s="1283"/>
      <c r="AJ270" s="1047"/>
      <c r="AK270" s="31"/>
      <c r="AL270" s="31"/>
      <c r="AM270" s="31"/>
      <c r="AN270" s="31"/>
      <c r="AO270" s="31"/>
      <c r="AP270" s="31"/>
      <c r="AQ270" s="31"/>
    </row>
    <row r="271" spans="1:43" s="53" customFormat="1" ht="10.5" customHeight="1" x14ac:dyDescent="0.25">
      <c r="A271" s="1433"/>
      <c r="B271" s="1532"/>
      <c r="C271" s="1333"/>
      <c r="D271" s="1016"/>
      <c r="E271" s="1003"/>
      <c r="F271" s="1003"/>
      <c r="G271" s="1006"/>
      <c r="H271" s="1113"/>
      <c r="I271" s="1003"/>
      <c r="J271" s="1003"/>
      <c r="K271" s="1006"/>
      <c r="L271" s="1324"/>
      <c r="M271" s="975"/>
      <c r="N271" s="977"/>
      <c r="O271" s="978"/>
      <c r="P271" s="1199"/>
      <c r="Q271" s="1199"/>
      <c r="R271" s="1199"/>
      <c r="S271" s="1199"/>
      <c r="T271" s="1050"/>
      <c r="U271" s="388"/>
      <c r="V271" s="203"/>
      <c r="W271" s="203"/>
      <c r="X271" s="373"/>
      <c r="Y271" s="203"/>
      <c r="Z271" s="373" t="s">
        <v>107</v>
      </c>
      <c r="AA271" s="389"/>
      <c r="AB271" s="390"/>
      <c r="AC271" s="984"/>
      <c r="AD271" s="986"/>
      <c r="AE271" s="986"/>
      <c r="AF271" s="986"/>
      <c r="AG271" s="986"/>
      <c r="AH271" s="986"/>
      <c r="AI271" s="1284"/>
      <c r="AJ271" s="988"/>
      <c r="AK271" s="31"/>
      <c r="AL271" s="31"/>
      <c r="AM271" s="31"/>
      <c r="AN271" s="31"/>
      <c r="AO271" s="31"/>
      <c r="AP271" s="31"/>
      <c r="AQ271" s="31"/>
    </row>
    <row r="272" spans="1:43" ht="10.5" hidden="1" customHeight="1" x14ac:dyDescent="0.2">
      <c r="A272" s="1392" t="s">
        <v>39</v>
      </c>
      <c r="B272" s="1393"/>
      <c r="C272" s="1394"/>
      <c r="D272" s="1015"/>
      <c r="E272" s="1002"/>
      <c r="F272" s="1002"/>
      <c r="G272" s="1005"/>
      <c r="H272" s="1112"/>
      <c r="I272" s="1002"/>
      <c r="J272" s="1002"/>
      <c r="K272" s="1005"/>
      <c r="L272" s="1387"/>
      <c r="M272" s="1012">
        <f>M269</f>
        <v>6.5</v>
      </c>
      <c r="N272" s="1173">
        <f t="shared" ref="N272:T272" si="512">N269</f>
        <v>195</v>
      </c>
      <c r="O272" s="1173">
        <f t="shared" si="512"/>
        <v>150</v>
      </c>
      <c r="P272" s="1466">
        <f>P269</f>
        <v>8</v>
      </c>
      <c r="Q272" s="1466">
        <f>Q269</f>
        <v>76</v>
      </c>
      <c r="R272" s="1466">
        <f>R269</f>
        <v>62</v>
      </c>
      <c r="S272" s="1466">
        <f>S269</f>
        <v>4</v>
      </c>
      <c r="T272" s="1339">
        <f t="shared" si="512"/>
        <v>45</v>
      </c>
      <c r="U272" s="317">
        <f>U269</f>
        <v>0</v>
      </c>
      <c r="V272" s="318">
        <f t="shared" ref="V272:AB273" si="513">V269</f>
        <v>0</v>
      </c>
      <c r="W272" s="318">
        <f t="shared" si="513"/>
        <v>0</v>
      </c>
      <c r="X272" s="318">
        <f t="shared" si="513"/>
        <v>0</v>
      </c>
      <c r="Y272" s="318">
        <f t="shared" si="513"/>
        <v>84</v>
      </c>
      <c r="Z272" s="318">
        <f t="shared" si="513"/>
        <v>66</v>
      </c>
      <c r="AA272" s="318">
        <f t="shared" si="513"/>
        <v>0</v>
      </c>
      <c r="AB272" s="319">
        <f t="shared" si="513"/>
        <v>0</v>
      </c>
      <c r="AC272" s="1116">
        <f>AC269</f>
        <v>0</v>
      </c>
      <c r="AD272" s="990">
        <f t="shared" ref="AD272:AJ272" si="514">AD269</f>
        <v>0</v>
      </c>
      <c r="AE272" s="990">
        <f t="shared" si="514"/>
        <v>0</v>
      </c>
      <c r="AF272" s="990">
        <f t="shared" si="514"/>
        <v>0</v>
      </c>
      <c r="AG272" s="990">
        <f t="shared" si="514"/>
        <v>4.3</v>
      </c>
      <c r="AH272" s="990">
        <f t="shared" si="514"/>
        <v>2.2000000000000002</v>
      </c>
      <c r="AI272" s="990">
        <f t="shared" si="514"/>
        <v>0</v>
      </c>
      <c r="AJ272" s="1348">
        <f t="shared" si="514"/>
        <v>0</v>
      </c>
      <c r="AK272" s="24" t="b">
        <f>P272+Q272+R272+S272=SUM(U272:AB272)</f>
        <v>1</v>
      </c>
      <c r="AL272" s="31" t="b">
        <f t="shared" ref="AL272:AQ272" si="515">(V272+V273)/30=AD272</f>
        <v>1</v>
      </c>
      <c r="AM272" s="31" t="b">
        <f t="shared" si="515"/>
        <v>1</v>
      </c>
      <c r="AN272" s="31" t="b">
        <f t="shared" si="515"/>
        <v>1</v>
      </c>
      <c r="AO272" s="31" t="b">
        <f t="shared" si="515"/>
        <v>1</v>
      </c>
      <c r="AP272" s="31" t="b">
        <f t="shared" si="515"/>
        <v>1</v>
      </c>
      <c r="AQ272" s="31" t="b">
        <f t="shared" si="515"/>
        <v>1</v>
      </c>
    </row>
    <row r="273" spans="1:43" ht="10.5" hidden="1" customHeight="1" thickBot="1" x14ac:dyDescent="0.3">
      <c r="A273" s="1395"/>
      <c r="B273" s="1396"/>
      <c r="C273" s="1397"/>
      <c r="D273" s="1015"/>
      <c r="E273" s="1382"/>
      <c r="F273" s="1382"/>
      <c r="G273" s="1005"/>
      <c r="H273" s="1112"/>
      <c r="I273" s="1382"/>
      <c r="J273" s="1382"/>
      <c r="K273" s="1005"/>
      <c r="L273" s="1388"/>
      <c r="M273" s="1013"/>
      <c r="N273" s="1166"/>
      <c r="O273" s="1166"/>
      <c r="P273" s="1467"/>
      <c r="Q273" s="1467"/>
      <c r="R273" s="1467"/>
      <c r="S273" s="1467"/>
      <c r="T273" s="1463"/>
      <c r="U273" s="326">
        <f>U270</f>
        <v>0</v>
      </c>
      <c r="V273" s="327">
        <f t="shared" si="513"/>
        <v>0</v>
      </c>
      <c r="W273" s="327">
        <f t="shared" si="513"/>
        <v>0</v>
      </c>
      <c r="X273" s="327">
        <f t="shared" si="513"/>
        <v>0</v>
      </c>
      <c r="Y273" s="327">
        <f t="shared" si="513"/>
        <v>45</v>
      </c>
      <c r="Z273" s="327">
        <f t="shared" si="513"/>
        <v>0</v>
      </c>
      <c r="AA273" s="327">
        <f t="shared" si="513"/>
        <v>0</v>
      </c>
      <c r="AB273" s="328">
        <f t="shared" si="513"/>
        <v>0</v>
      </c>
      <c r="AC273" s="1132"/>
      <c r="AD273" s="991"/>
      <c r="AE273" s="991"/>
      <c r="AF273" s="991"/>
      <c r="AG273" s="991"/>
      <c r="AH273" s="991"/>
      <c r="AI273" s="991"/>
      <c r="AJ273" s="1349"/>
      <c r="AK273" s="98"/>
      <c r="AL273" s="98"/>
      <c r="AM273" s="98"/>
      <c r="AN273" s="98"/>
      <c r="AO273" s="98"/>
      <c r="AP273" s="98"/>
      <c r="AQ273" s="98"/>
    </row>
    <row r="274" spans="1:43" ht="10.5" hidden="1" customHeight="1" thickBot="1" x14ac:dyDescent="0.3">
      <c r="A274" s="1353" t="s">
        <v>217</v>
      </c>
      <c r="B274" s="1354"/>
      <c r="C274" s="1354"/>
      <c r="D274" s="1354"/>
      <c r="E274" s="1354"/>
      <c r="F274" s="1354"/>
      <c r="G274" s="1354"/>
      <c r="H274" s="1354"/>
      <c r="I274" s="1354"/>
      <c r="J274" s="1354"/>
      <c r="K274" s="1354"/>
      <c r="L274" s="1354"/>
      <c r="M274" s="1354"/>
      <c r="N274" s="1354"/>
      <c r="O274" s="1354"/>
      <c r="P274" s="1354"/>
      <c r="Q274" s="1354"/>
      <c r="R274" s="1354"/>
      <c r="S274" s="1354"/>
      <c r="T274" s="1354"/>
      <c r="U274" s="1354"/>
      <c r="V274" s="1354"/>
      <c r="W274" s="1354"/>
      <c r="X274" s="1354"/>
      <c r="Y274" s="1354"/>
      <c r="Z274" s="1354"/>
      <c r="AA274" s="1354"/>
      <c r="AB274" s="1354"/>
      <c r="AC274" s="1354"/>
      <c r="AD274" s="1354"/>
      <c r="AE274" s="1354"/>
      <c r="AF274" s="1354"/>
      <c r="AG274" s="1354"/>
      <c r="AH274" s="1354"/>
      <c r="AI274" s="1354"/>
      <c r="AJ274" s="1355"/>
      <c r="AK274" s="98"/>
      <c r="AL274" s="98"/>
      <c r="AM274" s="98"/>
      <c r="AN274" s="98"/>
      <c r="AO274" s="98"/>
      <c r="AP274" s="98"/>
      <c r="AQ274" s="98"/>
    </row>
    <row r="275" spans="1:43" ht="10.5" customHeight="1" x14ac:dyDescent="0.2">
      <c r="A275" s="1431">
        <f>1+A269</f>
        <v>9</v>
      </c>
      <c r="B275" s="1119"/>
      <c r="C275" s="1332" t="s">
        <v>84</v>
      </c>
      <c r="D275" s="1014"/>
      <c r="E275" s="1001"/>
      <c r="F275" s="1001"/>
      <c r="G275" s="1004"/>
      <c r="H275" s="1111">
        <v>6</v>
      </c>
      <c r="I275" s="1001">
        <v>8</v>
      </c>
      <c r="J275" s="1001"/>
      <c r="K275" s="1004"/>
      <c r="L275" s="1322"/>
      <c r="M275" s="976">
        <f t="shared" ref="M275" si="516">N275/30</f>
        <v>6</v>
      </c>
      <c r="N275" s="978">
        <f t="shared" ref="N275" si="517">O275+T275</f>
        <v>180</v>
      </c>
      <c r="O275" s="978">
        <f t="shared" ref="O275" si="518">P275+Q275+R275+S275</f>
        <v>110</v>
      </c>
      <c r="P275" s="1197">
        <v>12</v>
      </c>
      <c r="Q275" s="1197">
        <v>62</v>
      </c>
      <c r="R275" s="1197">
        <v>30</v>
      </c>
      <c r="S275" s="1330">
        <v>6</v>
      </c>
      <c r="T275" s="983">
        <f t="shared" ref="T275" si="519">SUM(U276:AB276)</f>
        <v>70</v>
      </c>
      <c r="U275" s="199"/>
      <c r="V275" s="200"/>
      <c r="W275" s="200"/>
      <c r="X275" s="200">
        <v>20</v>
      </c>
      <c r="Y275" s="200">
        <v>5</v>
      </c>
      <c r="Z275" s="200">
        <v>35</v>
      </c>
      <c r="AA275" s="387">
        <v>30</v>
      </c>
      <c r="AB275" s="339">
        <v>20</v>
      </c>
      <c r="AC275" s="985">
        <f t="shared" ref="AC275:AJ275" si="520">(U275+U276)/30</f>
        <v>0</v>
      </c>
      <c r="AD275" s="987">
        <f t="shared" si="520"/>
        <v>0</v>
      </c>
      <c r="AE275" s="987">
        <f t="shared" si="520"/>
        <v>0</v>
      </c>
      <c r="AF275" s="987">
        <f t="shared" si="520"/>
        <v>1.1666666666666667</v>
      </c>
      <c r="AG275" s="987">
        <f t="shared" si="520"/>
        <v>0.66666666666666663</v>
      </c>
      <c r="AH275" s="987">
        <f t="shared" si="520"/>
        <v>1.6666666666666667</v>
      </c>
      <c r="AI275" s="987">
        <f t="shared" si="520"/>
        <v>1.5</v>
      </c>
      <c r="AJ275" s="989">
        <f t="shared" si="520"/>
        <v>1</v>
      </c>
      <c r="AK275" s="24" t="b">
        <f>AK281</f>
        <v>1</v>
      </c>
      <c r="AL275" s="98"/>
      <c r="AM275" s="98"/>
      <c r="AN275" s="98"/>
      <c r="AO275" s="98"/>
      <c r="AP275" s="98"/>
      <c r="AQ275" s="98"/>
    </row>
    <row r="276" spans="1:43" ht="10.5" customHeight="1" x14ac:dyDescent="0.25">
      <c r="A276" s="1432"/>
      <c r="B276" s="1119"/>
      <c r="C276" s="1332"/>
      <c r="D276" s="1015"/>
      <c r="E276" s="1382"/>
      <c r="F276" s="1382"/>
      <c r="G276" s="1005"/>
      <c r="H276" s="1112"/>
      <c r="I276" s="1382"/>
      <c r="J276" s="1382"/>
      <c r="K276" s="1005"/>
      <c r="L276" s="1323"/>
      <c r="M276" s="976"/>
      <c r="N276" s="978"/>
      <c r="O276" s="978"/>
      <c r="P276" s="1198"/>
      <c r="Q276" s="1198"/>
      <c r="R276" s="1198"/>
      <c r="S276" s="1330"/>
      <c r="T276" s="983"/>
      <c r="U276" s="202"/>
      <c r="V276" s="200"/>
      <c r="W276" s="200"/>
      <c r="X276" s="200">
        <v>15</v>
      </c>
      <c r="Y276" s="200">
        <v>15</v>
      </c>
      <c r="Z276" s="200">
        <v>15</v>
      </c>
      <c r="AA276" s="387">
        <v>15</v>
      </c>
      <c r="AB276" s="339">
        <v>10</v>
      </c>
      <c r="AC276" s="985"/>
      <c r="AD276" s="987"/>
      <c r="AE276" s="987"/>
      <c r="AF276" s="987"/>
      <c r="AG276" s="987"/>
      <c r="AH276" s="987"/>
      <c r="AI276" s="987"/>
      <c r="AJ276" s="989"/>
      <c r="AK276" s="98"/>
      <c r="AL276" s="98"/>
      <c r="AM276" s="98"/>
      <c r="AN276" s="98"/>
      <c r="AO276" s="98"/>
      <c r="AP276" s="98"/>
      <c r="AQ276" s="98"/>
    </row>
    <row r="277" spans="1:43" ht="10.5" customHeight="1" x14ac:dyDescent="0.25">
      <c r="A277" s="1433"/>
      <c r="B277" s="1120"/>
      <c r="C277" s="1333"/>
      <c r="D277" s="1016"/>
      <c r="E277" s="1003"/>
      <c r="F277" s="1003"/>
      <c r="G277" s="1006"/>
      <c r="H277" s="1113"/>
      <c r="I277" s="1003"/>
      <c r="J277" s="1003"/>
      <c r="K277" s="1006"/>
      <c r="L277" s="1324"/>
      <c r="M277" s="976"/>
      <c r="N277" s="978"/>
      <c r="O277" s="978"/>
      <c r="P277" s="1199"/>
      <c r="Q277" s="1199"/>
      <c r="R277" s="1199"/>
      <c r="S277" s="1330"/>
      <c r="T277" s="983"/>
      <c r="U277" s="202"/>
      <c r="V277" s="200"/>
      <c r="W277" s="200"/>
      <c r="X277" s="200"/>
      <c r="Y277" s="203"/>
      <c r="Z277" s="203" t="s">
        <v>308</v>
      </c>
      <c r="AA277" s="425"/>
      <c r="AB277" s="203" t="s">
        <v>308</v>
      </c>
      <c r="AC277" s="985"/>
      <c r="AD277" s="987"/>
      <c r="AE277" s="987"/>
      <c r="AF277" s="987"/>
      <c r="AG277" s="987"/>
      <c r="AH277" s="987"/>
      <c r="AI277" s="987"/>
      <c r="AJ277" s="989"/>
      <c r="AK277" s="98"/>
      <c r="AL277" s="98"/>
      <c r="AM277" s="98"/>
      <c r="AN277" s="98"/>
      <c r="AO277" s="98"/>
      <c r="AP277" s="98"/>
      <c r="AQ277" s="98"/>
    </row>
    <row r="278" spans="1:43" s="103" customFormat="1" ht="10.5" customHeight="1" x14ac:dyDescent="0.25">
      <c r="A278" s="1186">
        <f>1+A275</f>
        <v>10</v>
      </c>
      <c r="B278" s="999"/>
      <c r="C278" s="1301" t="s">
        <v>223</v>
      </c>
      <c r="D278" s="1026"/>
      <c r="E278" s="1029"/>
      <c r="F278" s="1029"/>
      <c r="G278" s="1009"/>
      <c r="H278" s="1032">
        <v>6</v>
      </c>
      <c r="I278" s="1029">
        <v>8</v>
      </c>
      <c r="J278" s="1029"/>
      <c r="K278" s="1009"/>
      <c r="L278" s="1107"/>
      <c r="M278" s="1149">
        <f t="shared" ref="M278" si="521">N278/30</f>
        <v>6</v>
      </c>
      <c r="N278" s="1057">
        <f>O278+T278</f>
        <v>180</v>
      </c>
      <c r="O278" s="1057">
        <f>P278+Q278+R278+S278</f>
        <v>120</v>
      </c>
      <c r="P278" s="979">
        <v>10</v>
      </c>
      <c r="Q278" s="979">
        <v>50</v>
      </c>
      <c r="R278" s="979">
        <v>52</v>
      </c>
      <c r="S278" s="979">
        <v>8</v>
      </c>
      <c r="T278" s="1048">
        <v>60</v>
      </c>
      <c r="U278" s="291"/>
      <c r="V278" s="539"/>
      <c r="W278" s="309"/>
      <c r="X278" s="309"/>
      <c r="Y278" s="539">
        <v>30</v>
      </c>
      <c r="Z278" s="539">
        <v>30</v>
      </c>
      <c r="AA278" s="539">
        <v>30</v>
      </c>
      <c r="AB278" s="539">
        <v>30</v>
      </c>
      <c r="AC278" s="1426">
        <f t="shared" ref="AC278:AI278" si="522">(U278+U280)/30</f>
        <v>0</v>
      </c>
      <c r="AD278" s="987">
        <f t="shared" si="522"/>
        <v>0</v>
      </c>
      <c r="AE278" s="987">
        <f>(W278+W280)/30</f>
        <v>0</v>
      </c>
      <c r="AF278" s="987">
        <f t="shared" si="522"/>
        <v>0</v>
      </c>
      <c r="AG278" s="987">
        <f>(Y278+Y280)/30</f>
        <v>1</v>
      </c>
      <c r="AH278" s="987">
        <f>(Y278+Y280)/30</f>
        <v>1</v>
      </c>
      <c r="AI278" s="987">
        <f t="shared" si="522"/>
        <v>1</v>
      </c>
      <c r="AJ278" s="989">
        <f>(Y278+Y280)/30</f>
        <v>1</v>
      </c>
      <c r="AK278" s="102" t="b">
        <f>P278+Q278+R278+S278=SUM(U278:AB278)</f>
        <v>1</v>
      </c>
      <c r="AL278" s="102"/>
      <c r="AM278" s="102"/>
      <c r="AN278" s="102"/>
      <c r="AO278" s="102"/>
      <c r="AP278" s="102"/>
      <c r="AQ278" s="102"/>
    </row>
    <row r="279" spans="1:43" s="103" customFormat="1" ht="10.5" customHeight="1" x14ac:dyDescent="0.25">
      <c r="A279" s="1007"/>
      <c r="B279" s="999"/>
      <c r="C279" s="997"/>
      <c r="D279" s="1027"/>
      <c r="E279" s="1385"/>
      <c r="F279" s="1385"/>
      <c r="G279" s="1010"/>
      <c r="H279" s="1033"/>
      <c r="I279" s="1385"/>
      <c r="J279" s="1385"/>
      <c r="K279" s="1010"/>
      <c r="L279" s="1108"/>
      <c r="M279" s="1150"/>
      <c r="N279" s="1058"/>
      <c r="O279" s="1058"/>
      <c r="P279" s="980"/>
      <c r="Q279" s="980"/>
      <c r="R279" s="980"/>
      <c r="S279" s="980"/>
      <c r="T279" s="1049"/>
      <c r="U279" s="392"/>
      <c r="V279" s="534"/>
      <c r="W279" s="393"/>
      <c r="X279" s="393"/>
      <c r="Y279" s="539">
        <v>15</v>
      </c>
      <c r="Z279" s="539">
        <v>15</v>
      </c>
      <c r="AA279" s="539">
        <v>15</v>
      </c>
      <c r="AB279" s="539">
        <v>15</v>
      </c>
      <c r="AC279" s="1426"/>
      <c r="AD279" s="987"/>
      <c r="AE279" s="987"/>
      <c r="AF279" s="987"/>
      <c r="AG279" s="987"/>
      <c r="AH279" s="987"/>
      <c r="AI279" s="987"/>
      <c r="AJ279" s="989"/>
      <c r="AK279" s="102"/>
      <c r="AL279" s="102"/>
      <c r="AM279" s="102"/>
      <c r="AN279" s="102"/>
      <c r="AO279" s="102"/>
      <c r="AP279" s="102"/>
      <c r="AQ279" s="102"/>
    </row>
    <row r="280" spans="1:43" s="103" customFormat="1" ht="10.5" customHeight="1" x14ac:dyDescent="0.25">
      <c r="A280" s="1008"/>
      <c r="B280" s="999"/>
      <c r="C280" s="998"/>
      <c r="D280" s="1028"/>
      <c r="E280" s="1031"/>
      <c r="F280" s="1031"/>
      <c r="G280" s="1011"/>
      <c r="H280" s="1034"/>
      <c r="I280" s="1031"/>
      <c r="J280" s="1031"/>
      <c r="K280" s="1011"/>
      <c r="L280" s="1109"/>
      <c r="M280" s="975"/>
      <c r="N280" s="977"/>
      <c r="O280" s="977"/>
      <c r="P280" s="981"/>
      <c r="Q280" s="981"/>
      <c r="R280" s="981"/>
      <c r="S280" s="981"/>
      <c r="T280" s="1050"/>
      <c r="U280" s="536"/>
      <c r="V280" s="534"/>
      <c r="W280" s="534"/>
      <c r="X280" s="534"/>
      <c r="Y280" s="539"/>
      <c r="Z280" s="166" t="str">
        <f>$Z$277</f>
        <v>З</v>
      </c>
      <c r="AA280" s="539"/>
      <c r="AB280" s="166" t="str">
        <f>$Z$277</f>
        <v>З</v>
      </c>
      <c r="AC280" s="1426"/>
      <c r="AD280" s="987"/>
      <c r="AE280" s="987"/>
      <c r="AF280" s="987"/>
      <c r="AG280" s="987"/>
      <c r="AH280" s="987"/>
      <c r="AI280" s="987"/>
      <c r="AJ280" s="989"/>
      <c r="AK280" s="102"/>
      <c r="AL280" s="102"/>
      <c r="AM280" s="102"/>
      <c r="AN280" s="102"/>
      <c r="AO280" s="102"/>
      <c r="AP280" s="102"/>
      <c r="AQ280" s="102"/>
    </row>
    <row r="281" spans="1:43" s="103" customFormat="1" ht="10.5" customHeight="1" x14ac:dyDescent="0.25">
      <c r="A281" s="1186">
        <f>1+A278</f>
        <v>11</v>
      </c>
      <c r="B281" s="1255"/>
      <c r="C281" s="1301" t="s">
        <v>336</v>
      </c>
      <c r="D281" s="1026"/>
      <c r="E281" s="1029"/>
      <c r="F281" s="1029"/>
      <c r="G281" s="1009"/>
      <c r="H281" s="1032">
        <v>5</v>
      </c>
      <c r="I281" s="1029"/>
      <c r="J281" s="1029"/>
      <c r="K281" s="1009"/>
      <c r="L281" s="1107"/>
      <c r="M281" s="1149">
        <f t="shared" ref="M281" si="523">N281/30</f>
        <v>6</v>
      </c>
      <c r="N281" s="1057">
        <f>O281+T281</f>
        <v>180</v>
      </c>
      <c r="O281" s="1057">
        <f>P281+Q281+R281+S281</f>
        <v>120</v>
      </c>
      <c r="P281" s="979">
        <v>4</v>
      </c>
      <c r="Q281" s="979">
        <v>54</v>
      </c>
      <c r="R281" s="979">
        <v>56</v>
      </c>
      <c r="S281" s="979">
        <v>6</v>
      </c>
      <c r="T281" s="1048">
        <v>60</v>
      </c>
      <c r="U281" s="291"/>
      <c r="V281" s="309"/>
      <c r="W281" s="539">
        <v>38</v>
      </c>
      <c r="X281" s="539">
        <v>36</v>
      </c>
      <c r="Y281" s="539">
        <v>20</v>
      </c>
      <c r="Z281" s="539">
        <v>26</v>
      </c>
      <c r="AA281" s="309"/>
      <c r="AB281" s="395"/>
      <c r="AC281" s="1426">
        <f t="shared" ref="AC281:AJ281" si="524">(U281+U283)/30</f>
        <v>0</v>
      </c>
      <c r="AD281" s="987">
        <f t="shared" si="524"/>
        <v>0</v>
      </c>
      <c r="AE281" s="987">
        <f>(W281+W283)/30</f>
        <v>1.2666666666666666</v>
      </c>
      <c r="AF281" s="987">
        <f>(X281+X283)/30</f>
        <v>1.2</v>
      </c>
      <c r="AG281" s="987">
        <f>(Y281+Y283)/30</f>
        <v>0.66666666666666663</v>
      </c>
      <c r="AH281" s="987">
        <f>(Y281+Y283)/30</f>
        <v>0.66666666666666663</v>
      </c>
      <c r="AI281" s="987">
        <f t="shared" si="524"/>
        <v>0</v>
      </c>
      <c r="AJ281" s="989">
        <f t="shared" si="524"/>
        <v>0</v>
      </c>
      <c r="AK281" s="102" t="b">
        <f>P281+Q281+R281+S281=SUM(U281:AB281)</f>
        <v>1</v>
      </c>
      <c r="AL281" s="102"/>
      <c r="AM281" s="102"/>
      <c r="AN281" s="102"/>
      <c r="AO281" s="102"/>
      <c r="AP281" s="102"/>
      <c r="AQ281" s="102"/>
    </row>
    <row r="282" spans="1:43" s="103" customFormat="1" ht="10.5" customHeight="1" x14ac:dyDescent="0.25">
      <c r="A282" s="1007"/>
      <c r="B282" s="999"/>
      <c r="C282" s="997"/>
      <c r="D282" s="1027"/>
      <c r="E282" s="1385"/>
      <c r="F282" s="1385"/>
      <c r="G282" s="1010"/>
      <c r="H282" s="1033"/>
      <c r="I282" s="1385"/>
      <c r="J282" s="1385"/>
      <c r="K282" s="1010"/>
      <c r="L282" s="1108"/>
      <c r="M282" s="1150"/>
      <c r="N282" s="1058"/>
      <c r="O282" s="1058"/>
      <c r="P282" s="980"/>
      <c r="Q282" s="980"/>
      <c r="R282" s="980"/>
      <c r="S282" s="980"/>
      <c r="T282" s="1049"/>
      <c r="U282" s="392"/>
      <c r="V282" s="393"/>
      <c r="W282" s="534">
        <v>20</v>
      </c>
      <c r="X282" s="534">
        <v>22</v>
      </c>
      <c r="Y282" s="534">
        <v>10</v>
      </c>
      <c r="Z282" s="534">
        <v>8</v>
      </c>
      <c r="AA282" s="393"/>
      <c r="AB282" s="394"/>
      <c r="AC282" s="1426"/>
      <c r="AD282" s="987"/>
      <c r="AE282" s="987"/>
      <c r="AF282" s="987"/>
      <c r="AG282" s="987"/>
      <c r="AH282" s="987"/>
      <c r="AI282" s="987"/>
      <c r="AJ282" s="989"/>
      <c r="AK282" s="102"/>
      <c r="AL282" s="102"/>
      <c r="AM282" s="102"/>
      <c r="AN282" s="102"/>
      <c r="AO282" s="102"/>
      <c r="AP282" s="102"/>
      <c r="AQ282" s="102"/>
    </row>
    <row r="283" spans="1:43" s="103" customFormat="1" ht="10.5" customHeight="1" x14ac:dyDescent="0.25">
      <c r="A283" s="1008"/>
      <c r="B283" s="1000"/>
      <c r="C283" s="998"/>
      <c r="D283" s="1028"/>
      <c r="E283" s="1031"/>
      <c r="F283" s="1031"/>
      <c r="G283" s="1011"/>
      <c r="H283" s="1034"/>
      <c r="I283" s="1031"/>
      <c r="J283" s="1031"/>
      <c r="K283" s="1011"/>
      <c r="L283" s="1109"/>
      <c r="M283" s="975"/>
      <c r="N283" s="977"/>
      <c r="O283" s="977"/>
      <c r="P283" s="981"/>
      <c r="Q283" s="981"/>
      <c r="R283" s="981"/>
      <c r="S283" s="981"/>
      <c r="T283" s="1050"/>
      <c r="U283" s="536"/>
      <c r="V283" s="534"/>
      <c r="W283" s="534"/>
      <c r="X283" s="534"/>
      <c r="Y283" s="534"/>
      <c r="Z283" s="166" t="str">
        <f>$Z$277</f>
        <v>З</v>
      </c>
      <c r="AA283" s="534"/>
      <c r="AB283" s="296"/>
      <c r="AC283" s="1426"/>
      <c r="AD283" s="987"/>
      <c r="AE283" s="987"/>
      <c r="AF283" s="987"/>
      <c r="AG283" s="987"/>
      <c r="AH283" s="987"/>
      <c r="AI283" s="987"/>
      <c r="AJ283" s="989"/>
      <c r="AK283" s="102"/>
      <c r="AL283" s="102"/>
      <c r="AM283" s="102"/>
      <c r="AN283" s="102"/>
      <c r="AO283" s="102"/>
      <c r="AP283" s="102"/>
      <c r="AQ283" s="102"/>
    </row>
    <row r="284" spans="1:43" s="103" customFormat="1" ht="10.5" customHeight="1" x14ac:dyDescent="0.25">
      <c r="A284" s="1186">
        <f t="shared" ref="A284" si="525">1+A281</f>
        <v>12</v>
      </c>
      <c r="B284" s="1255"/>
      <c r="C284" s="1301" t="s">
        <v>81</v>
      </c>
      <c r="D284" s="541"/>
      <c r="E284" s="286"/>
      <c r="F284" s="286"/>
      <c r="G284" s="287"/>
      <c r="H284" s="540"/>
      <c r="I284" s="286"/>
      <c r="J284" s="286"/>
      <c r="K284" s="287"/>
      <c r="L284" s="231"/>
      <c r="M284" s="1149">
        <f t="shared" ref="M284" si="526">N284/30</f>
        <v>3</v>
      </c>
      <c r="N284" s="1057">
        <f>O284+T284</f>
        <v>90</v>
      </c>
      <c r="O284" s="1057">
        <f>P284+Q284+R284+S284</f>
        <v>60</v>
      </c>
      <c r="P284" s="979">
        <v>58</v>
      </c>
      <c r="Q284" s="979"/>
      <c r="R284" s="979"/>
      <c r="S284" s="979">
        <v>2</v>
      </c>
      <c r="T284" s="1048">
        <v>30</v>
      </c>
      <c r="U284" s="536"/>
      <c r="V284" s="534"/>
      <c r="W284" s="539">
        <v>0</v>
      </c>
      <c r="X284" s="539"/>
      <c r="Y284" s="534">
        <v>30</v>
      </c>
      <c r="Z284" s="534">
        <v>30</v>
      </c>
      <c r="AA284" s="534"/>
      <c r="AB284" s="296"/>
      <c r="AC284" s="1426">
        <f t="shared" ref="AC284:AE284" si="527">(U284+U286)/30</f>
        <v>0</v>
      </c>
      <c r="AD284" s="987">
        <f t="shared" si="527"/>
        <v>0</v>
      </c>
      <c r="AE284" s="987">
        <f t="shared" si="527"/>
        <v>0</v>
      </c>
      <c r="AF284" s="987">
        <f>(X284+X285)/30</f>
        <v>0</v>
      </c>
      <c r="AG284" s="987">
        <f>(Y284+Y285)/30</f>
        <v>1.5</v>
      </c>
      <c r="AH284" s="987">
        <f>(Z284+Z285)/30</f>
        <v>1.5</v>
      </c>
      <c r="AI284" s="987">
        <f t="shared" ref="AI284:AJ284" si="528">(AA284+AA286)/30</f>
        <v>0</v>
      </c>
      <c r="AJ284" s="989">
        <f t="shared" si="528"/>
        <v>0</v>
      </c>
      <c r="AK284" s="102"/>
      <c r="AL284" s="102"/>
      <c r="AM284" s="102"/>
      <c r="AN284" s="102"/>
      <c r="AO284" s="102"/>
      <c r="AP284" s="102"/>
      <c r="AQ284" s="102"/>
    </row>
    <row r="285" spans="1:43" s="103" customFormat="1" ht="10.5" customHeight="1" x14ac:dyDescent="0.25">
      <c r="A285" s="1007"/>
      <c r="B285" s="999"/>
      <c r="C285" s="997"/>
      <c r="D285" s="541"/>
      <c r="E285" s="286"/>
      <c r="F285" s="286"/>
      <c r="G285" s="287"/>
      <c r="H285" s="540"/>
      <c r="I285" s="286"/>
      <c r="J285" s="286"/>
      <c r="K285" s="287"/>
      <c r="L285" s="231"/>
      <c r="M285" s="1150"/>
      <c r="N285" s="1058"/>
      <c r="O285" s="1058"/>
      <c r="P285" s="980"/>
      <c r="Q285" s="980"/>
      <c r="R285" s="980"/>
      <c r="S285" s="980"/>
      <c r="T285" s="1049"/>
      <c r="U285" s="536"/>
      <c r="V285" s="534"/>
      <c r="W285" s="539"/>
      <c r="X285" s="534"/>
      <c r="Y285" s="534">
        <v>15</v>
      </c>
      <c r="Z285" s="534">
        <v>15</v>
      </c>
      <c r="AA285" s="534"/>
      <c r="AB285" s="296"/>
      <c r="AC285" s="1426"/>
      <c r="AD285" s="987"/>
      <c r="AE285" s="987"/>
      <c r="AF285" s="987"/>
      <c r="AG285" s="987"/>
      <c r="AH285" s="987"/>
      <c r="AI285" s="987"/>
      <c r="AJ285" s="989"/>
      <c r="AK285" s="102"/>
      <c r="AL285" s="102"/>
      <c r="AM285" s="102"/>
      <c r="AN285" s="102"/>
      <c r="AO285" s="102"/>
      <c r="AP285" s="102"/>
      <c r="AQ285" s="102"/>
    </row>
    <row r="286" spans="1:43" s="103" customFormat="1" ht="10.5" customHeight="1" x14ac:dyDescent="0.25">
      <c r="A286" s="1008"/>
      <c r="B286" s="1000"/>
      <c r="C286" s="998"/>
      <c r="D286" s="541"/>
      <c r="E286" s="286"/>
      <c r="F286" s="286"/>
      <c r="G286" s="287"/>
      <c r="H286" s="540"/>
      <c r="I286" s="286"/>
      <c r="J286" s="286"/>
      <c r="K286" s="287"/>
      <c r="L286" s="231"/>
      <c r="M286" s="975"/>
      <c r="N286" s="977"/>
      <c r="O286" s="977"/>
      <c r="P286" s="981"/>
      <c r="Q286" s="981"/>
      <c r="R286" s="981"/>
      <c r="S286" s="981"/>
      <c r="T286" s="1050"/>
      <c r="U286" s="536"/>
      <c r="V286" s="534"/>
      <c r="W286" s="539"/>
      <c r="X286" s="166"/>
      <c r="Y286" s="166"/>
      <c r="Z286" s="166" t="s">
        <v>308</v>
      </c>
      <c r="AA286" s="534"/>
      <c r="AB286" s="296"/>
      <c r="AC286" s="1426"/>
      <c r="AD286" s="987"/>
      <c r="AE286" s="987"/>
      <c r="AF286" s="987"/>
      <c r="AG286" s="987"/>
      <c r="AH286" s="987"/>
      <c r="AI286" s="987"/>
      <c r="AJ286" s="989"/>
      <c r="AK286" s="102"/>
      <c r="AL286" s="102"/>
      <c r="AM286" s="102"/>
      <c r="AN286" s="102"/>
      <c r="AO286" s="102"/>
      <c r="AP286" s="102"/>
      <c r="AQ286" s="102"/>
    </row>
    <row r="287" spans="1:43" s="103" customFormat="1" ht="10.5" customHeight="1" x14ac:dyDescent="0.25">
      <c r="A287" s="1186">
        <v>13</v>
      </c>
      <c r="B287" s="999"/>
      <c r="C287" s="1301" t="s">
        <v>335</v>
      </c>
      <c r="D287" s="1026"/>
      <c r="E287" s="1029"/>
      <c r="F287" s="1029"/>
      <c r="G287" s="1009"/>
      <c r="H287" s="1032">
        <v>4</v>
      </c>
      <c r="I287" s="1029"/>
      <c r="J287" s="1029"/>
      <c r="K287" s="1009"/>
      <c r="L287" s="1107"/>
      <c r="M287" s="1176">
        <f t="shared" ref="M287" si="529">N287/30</f>
        <v>3</v>
      </c>
      <c r="N287" s="1138">
        <f t="shared" ref="N287" si="530">O287+T287</f>
        <v>90</v>
      </c>
      <c r="O287" s="1138">
        <f t="shared" ref="O287" si="531">P287+Q287+R287+S287</f>
        <v>60</v>
      </c>
      <c r="P287" s="1137">
        <v>6</v>
      </c>
      <c r="Q287" s="1137">
        <v>48</v>
      </c>
      <c r="R287" s="1137">
        <v>2</v>
      </c>
      <c r="S287" s="1137">
        <v>4</v>
      </c>
      <c r="T287" s="1299">
        <v>30</v>
      </c>
      <c r="U287" s="544"/>
      <c r="V287" s="538"/>
      <c r="W287" s="538">
        <v>20</v>
      </c>
      <c r="X287" s="538">
        <v>40</v>
      </c>
      <c r="Y287" s="534"/>
      <c r="Z287" s="534"/>
      <c r="AA287" s="534"/>
      <c r="AB287" s="510"/>
      <c r="AC287" s="1045">
        <f t="shared" ref="AC287" si="532">(U287+U288)/30</f>
        <v>0</v>
      </c>
      <c r="AD287" s="1038">
        <f t="shared" ref="AD287" si="533">(V287+V288)/30</f>
        <v>0</v>
      </c>
      <c r="AE287" s="1038">
        <f t="shared" ref="AE287" si="534">(W287+W288)/30</f>
        <v>1</v>
      </c>
      <c r="AF287" s="1038">
        <f t="shared" ref="AF287" si="535">(X287+X288)/30</f>
        <v>2</v>
      </c>
      <c r="AG287" s="1038">
        <f t="shared" ref="AG287" si="536">(Y287+Y288)/30</f>
        <v>0</v>
      </c>
      <c r="AH287" s="1038">
        <f t="shared" ref="AH287" si="537">(Z287+Z288)/30</f>
        <v>0</v>
      </c>
      <c r="AI287" s="1038">
        <f t="shared" ref="AI287" si="538">(AA287+AA288)/30</f>
        <v>0</v>
      </c>
      <c r="AJ287" s="1037">
        <f t="shared" ref="AJ287" si="539">(AB287+AB288)/30</f>
        <v>0</v>
      </c>
      <c r="AK287" s="102" t="b">
        <f>P287+Q287+R287+S287=SUM(U287:AB287)</f>
        <v>1</v>
      </c>
      <c r="AL287" s="102"/>
      <c r="AM287" s="102"/>
      <c r="AN287" s="102"/>
      <c r="AO287" s="102"/>
      <c r="AP287" s="102"/>
      <c r="AQ287" s="102"/>
    </row>
    <row r="288" spans="1:43" s="103" customFormat="1" ht="10.5" customHeight="1" x14ac:dyDescent="0.25">
      <c r="A288" s="1007"/>
      <c r="B288" s="999"/>
      <c r="C288" s="997"/>
      <c r="D288" s="1027"/>
      <c r="E288" s="1385"/>
      <c r="F288" s="1385"/>
      <c r="G288" s="1010"/>
      <c r="H288" s="1033"/>
      <c r="I288" s="1385"/>
      <c r="J288" s="1385"/>
      <c r="K288" s="1010"/>
      <c r="L288" s="1108"/>
      <c r="M288" s="1177"/>
      <c r="N288" s="1139"/>
      <c r="O288" s="1139"/>
      <c r="P288" s="1137"/>
      <c r="Q288" s="1137"/>
      <c r="R288" s="1137"/>
      <c r="S288" s="1137"/>
      <c r="T288" s="1080"/>
      <c r="U288" s="191"/>
      <c r="V288" s="535"/>
      <c r="W288" s="191">
        <v>10</v>
      </c>
      <c r="X288" s="535">
        <v>20</v>
      </c>
      <c r="Y288" s="539"/>
      <c r="Z288" s="539"/>
      <c r="AA288" s="539"/>
      <c r="AB288" s="168"/>
      <c r="AC288" s="1045"/>
      <c r="AD288" s="1038"/>
      <c r="AE288" s="1038"/>
      <c r="AF288" s="1038"/>
      <c r="AG288" s="1038"/>
      <c r="AH288" s="1038"/>
      <c r="AI288" s="1038"/>
      <c r="AJ288" s="1037"/>
      <c r="AK288" s="102"/>
      <c r="AL288" s="102"/>
      <c r="AM288" s="102"/>
      <c r="AN288" s="102"/>
      <c r="AO288" s="102"/>
      <c r="AP288" s="102"/>
      <c r="AQ288" s="102"/>
    </row>
    <row r="289" spans="1:43" s="103" customFormat="1" ht="10.5" customHeight="1" thickBot="1" x14ac:dyDescent="0.3">
      <c r="A289" s="1008"/>
      <c r="B289" s="1327"/>
      <c r="C289" s="998"/>
      <c r="D289" s="1027"/>
      <c r="E289" s="1030"/>
      <c r="F289" s="1030"/>
      <c r="G289" s="1010"/>
      <c r="H289" s="1033"/>
      <c r="I289" s="1030"/>
      <c r="J289" s="1030"/>
      <c r="K289" s="1010"/>
      <c r="L289" s="1108"/>
      <c r="M289" s="1178"/>
      <c r="N289" s="1140"/>
      <c r="O289" s="1140"/>
      <c r="P289" s="1017"/>
      <c r="Q289" s="1017"/>
      <c r="R289" s="1017"/>
      <c r="S289" s="1017"/>
      <c r="T289" s="1081"/>
      <c r="U289" s="511"/>
      <c r="V289" s="512"/>
      <c r="W289" s="511"/>
      <c r="X289" s="512" t="str">
        <f>$Z$280</f>
        <v>З</v>
      </c>
      <c r="Y289" s="166"/>
      <c r="Z289" s="166"/>
      <c r="AA289" s="167"/>
      <c r="AB289" s="543"/>
      <c r="AC289" s="1045"/>
      <c r="AD289" s="1038"/>
      <c r="AE289" s="1038"/>
      <c r="AF289" s="1038"/>
      <c r="AG289" s="1038"/>
      <c r="AH289" s="1038"/>
      <c r="AI289" s="1038"/>
      <c r="AJ289" s="1037"/>
      <c r="AK289" s="102"/>
      <c r="AL289" s="102"/>
      <c r="AM289" s="102"/>
      <c r="AN289" s="102"/>
      <c r="AO289" s="102"/>
      <c r="AP289" s="102"/>
      <c r="AQ289" s="102"/>
    </row>
    <row r="290" spans="1:43" ht="10.5" customHeight="1" x14ac:dyDescent="0.2">
      <c r="A290" s="1392" t="s">
        <v>39</v>
      </c>
      <c r="B290" s="1393"/>
      <c r="C290" s="1394"/>
      <c r="D290" s="1389"/>
      <c r="E290" s="1381"/>
      <c r="F290" s="1381"/>
      <c r="G290" s="1415"/>
      <c r="H290" s="1386"/>
      <c r="I290" s="1381"/>
      <c r="J290" s="1381"/>
      <c r="K290" s="1415"/>
      <c r="L290" s="1487"/>
      <c r="M290" s="1116">
        <f>SUM(M275:M289)</f>
        <v>24</v>
      </c>
      <c r="N290" s="990">
        <f t="shared" ref="N290:T290" si="540">SUM(N275:N289)</f>
        <v>720</v>
      </c>
      <c r="O290" s="990">
        <f t="shared" si="540"/>
        <v>470</v>
      </c>
      <c r="P290" s="1420">
        <f t="shared" si="540"/>
        <v>90</v>
      </c>
      <c r="Q290" s="1420">
        <f t="shared" si="540"/>
        <v>214</v>
      </c>
      <c r="R290" s="1420">
        <f t="shared" si="540"/>
        <v>140</v>
      </c>
      <c r="S290" s="1420">
        <f t="shared" si="540"/>
        <v>26</v>
      </c>
      <c r="T290" s="1348">
        <f t="shared" si="540"/>
        <v>250</v>
      </c>
      <c r="U290" s="317">
        <f>U275+U278+U281+U287</f>
        <v>0</v>
      </c>
      <c r="V290" s="318">
        <f t="shared" ref="V290:AB290" si="541">V275+V278+V281+V287</f>
        <v>0</v>
      </c>
      <c r="W290" s="318">
        <f t="shared" ref="W290:Z291" si="542">W275+W278+W281+W287</f>
        <v>58</v>
      </c>
      <c r="X290" s="318">
        <f t="shared" si="542"/>
        <v>96</v>
      </c>
      <c r="Y290" s="318">
        <f t="shared" si="542"/>
        <v>55</v>
      </c>
      <c r="Z290" s="318">
        <f t="shared" si="542"/>
        <v>91</v>
      </c>
      <c r="AA290" s="318">
        <f t="shared" si="541"/>
        <v>60</v>
      </c>
      <c r="AB290" s="319">
        <f t="shared" si="541"/>
        <v>50</v>
      </c>
      <c r="AC290" s="1116">
        <f>SUM(AC275:AC289)</f>
        <v>0</v>
      </c>
      <c r="AD290" s="990">
        <f t="shared" ref="AD290:AJ290" si="543">SUM(AD275:AD289)</f>
        <v>0</v>
      </c>
      <c r="AE290" s="990">
        <f t="shared" si="543"/>
        <v>2.2666666666666666</v>
      </c>
      <c r="AF290" s="990">
        <f t="shared" si="543"/>
        <v>4.3666666666666671</v>
      </c>
      <c r="AG290" s="990">
        <f t="shared" si="543"/>
        <v>3.833333333333333</v>
      </c>
      <c r="AH290" s="990">
        <f t="shared" ref="AH290" si="544">SUM(AH275:AH289)</f>
        <v>4.8333333333333339</v>
      </c>
      <c r="AI290" s="990">
        <f t="shared" si="543"/>
        <v>2.5</v>
      </c>
      <c r="AJ290" s="1494">
        <f t="shared" si="543"/>
        <v>2</v>
      </c>
      <c r="AK290" s="31" t="b">
        <f t="shared" ref="AK290:AQ290" si="545">(U290+U291)/30=AC290</f>
        <v>1</v>
      </c>
      <c r="AL290" s="31" t="b">
        <f t="shared" si="545"/>
        <v>1</v>
      </c>
      <c r="AM290" s="31" t="b">
        <f>(W290+W291)/30=AE290</f>
        <v>0</v>
      </c>
      <c r="AN290" s="31" t="b">
        <f t="shared" si="545"/>
        <v>0</v>
      </c>
      <c r="AO290" s="31" t="b">
        <f t="shared" si="545"/>
        <v>0</v>
      </c>
      <c r="AP290" s="31" t="b">
        <f t="shared" si="545"/>
        <v>0</v>
      </c>
      <c r="AQ290" s="31" t="b">
        <f t="shared" si="545"/>
        <v>0</v>
      </c>
    </row>
    <row r="291" spans="1:43" ht="10.5" customHeight="1" thickBot="1" x14ac:dyDescent="0.3">
      <c r="A291" s="1395"/>
      <c r="B291" s="1396"/>
      <c r="C291" s="1397"/>
      <c r="D291" s="1390"/>
      <c r="E291" s="1384"/>
      <c r="F291" s="1384"/>
      <c r="G291" s="1425"/>
      <c r="H291" s="1422"/>
      <c r="I291" s="1384"/>
      <c r="J291" s="1384"/>
      <c r="K291" s="1425"/>
      <c r="L291" s="1388"/>
      <c r="M291" s="1132"/>
      <c r="N291" s="991"/>
      <c r="O291" s="991"/>
      <c r="P291" s="1421"/>
      <c r="Q291" s="1421"/>
      <c r="R291" s="1421"/>
      <c r="S291" s="1421"/>
      <c r="T291" s="1349"/>
      <c r="U291" s="326">
        <f>U276+U279+U282+U288</f>
        <v>0</v>
      </c>
      <c r="V291" s="327">
        <f t="shared" ref="V291:AB291" si="546">V276+V279+V282+V288</f>
        <v>0</v>
      </c>
      <c r="W291" s="327">
        <f t="shared" si="542"/>
        <v>30</v>
      </c>
      <c r="X291" s="327">
        <f t="shared" si="542"/>
        <v>57</v>
      </c>
      <c r="Y291" s="327">
        <f t="shared" si="542"/>
        <v>40</v>
      </c>
      <c r="Z291" s="327">
        <f t="shared" si="542"/>
        <v>38</v>
      </c>
      <c r="AA291" s="327">
        <f t="shared" si="546"/>
        <v>30</v>
      </c>
      <c r="AB291" s="328">
        <f t="shared" si="546"/>
        <v>25</v>
      </c>
      <c r="AC291" s="1132"/>
      <c r="AD291" s="991"/>
      <c r="AE291" s="991"/>
      <c r="AF291" s="991"/>
      <c r="AG291" s="991"/>
      <c r="AH291" s="991"/>
      <c r="AI291" s="991"/>
      <c r="AJ291" s="1495"/>
      <c r="AK291" s="98"/>
      <c r="AL291" s="98"/>
      <c r="AM291" s="98"/>
      <c r="AN291" s="98"/>
      <c r="AO291" s="98"/>
      <c r="AP291" s="98"/>
      <c r="AQ291" s="98"/>
    </row>
    <row r="292" spans="1:43" ht="10.5" customHeight="1" x14ac:dyDescent="0.2">
      <c r="A292" s="1392" t="s">
        <v>218</v>
      </c>
      <c r="B292" s="1393"/>
      <c r="C292" s="1394"/>
      <c r="D292" s="1389"/>
      <c r="E292" s="1381"/>
      <c r="F292" s="1381"/>
      <c r="G292" s="1415"/>
      <c r="H292" s="1386"/>
      <c r="I292" s="1381"/>
      <c r="J292" s="1381"/>
      <c r="K292" s="1415"/>
      <c r="L292" s="1487"/>
      <c r="M292" s="1078">
        <f>M236+M260+M266+M272+M290</f>
        <v>60.5</v>
      </c>
      <c r="N292" s="1074">
        <f t="shared" ref="N292:T292" si="547">N236+N260+N266+N272+N290</f>
        <v>1815</v>
      </c>
      <c r="O292" s="1074">
        <f t="shared" si="547"/>
        <v>1250</v>
      </c>
      <c r="P292" s="1418">
        <f t="shared" si="547"/>
        <v>188</v>
      </c>
      <c r="Q292" s="1418">
        <f t="shared" si="547"/>
        <v>312</v>
      </c>
      <c r="R292" s="1418">
        <f t="shared" si="547"/>
        <v>712</v>
      </c>
      <c r="S292" s="1418">
        <f t="shared" si="547"/>
        <v>38</v>
      </c>
      <c r="T292" s="1076">
        <f t="shared" si="547"/>
        <v>565</v>
      </c>
      <c r="U292" s="330">
        <f t="shared" ref="U292:AC292" si="548">U236+U260+U266+U272+U290</f>
        <v>0</v>
      </c>
      <c r="V292" s="396">
        <f t="shared" si="548"/>
        <v>30</v>
      </c>
      <c r="W292" s="396">
        <f t="shared" si="548"/>
        <v>272</v>
      </c>
      <c r="X292" s="396">
        <f t="shared" si="548"/>
        <v>408</v>
      </c>
      <c r="Y292" s="396">
        <f t="shared" si="548"/>
        <v>153</v>
      </c>
      <c r="Z292" s="396">
        <f t="shared" si="548"/>
        <v>157</v>
      </c>
      <c r="AA292" s="396">
        <f t="shared" si="548"/>
        <v>120</v>
      </c>
      <c r="AB292" s="397">
        <f t="shared" si="548"/>
        <v>50</v>
      </c>
      <c r="AC292" s="1099">
        <f t="shared" si="548"/>
        <v>0</v>
      </c>
      <c r="AD292" s="1315">
        <f t="shared" ref="AD292:AJ292" si="549">AD236+AD260+AD266+AD272+AD290</f>
        <v>1.5</v>
      </c>
      <c r="AE292" s="1315">
        <f t="shared" si="549"/>
        <v>13.2</v>
      </c>
      <c r="AF292" s="1315">
        <f t="shared" si="549"/>
        <v>18.399999999999999</v>
      </c>
      <c r="AG292" s="1315">
        <f>AG236+AG260+AG266+AG272+AG290</f>
        <v>8.6666666666666661</v>
      </c>
      <c r="AH292" s="1315">
        <f>AH236+AH260+AH266+AH272+AH290</f>
        <v>7.0333333333333341</v>
      </c>
      <c r="AI292" s="1315">
        <f t="shared" si="549"/>
        <v>5.5</v>
      </c>
      <c r="AJ292" s="1404">
        <f t="shared" si="549"/>
        <v>2</v>
      </c>
      <c r="AK292" s="31" t="b">
        <f>(U292+U293)/30=AC292</f>
        <v>1</v>
      </c>
      <c r="AL292" s="31" t="b">
        <f>(V292+V293)/30=AD292</f>
        <v>1</v>
      </c>
      <c r="AM292" s="31" t="b">
        <f>(W292+W293)/30=AE292</f>
        <v>0</v>
      </c>
      <c r="AN292" s="31" t="b">
        <f t="shared" ref="AN292:AQ292" si="550">(X292+X293)/30=AF292</f>
        <v>0</v>
      </c>
      <c r="AO292" s="31" t="b">
        <f t="shared" si="550"/>
        <v>0</v>
      </c>
      <c r="AP292" s="31" t="b">
        <f>(Z292+Z293)/30=AH292</f>
        <v>0</v>
      </c>
      <c r="AQ292" s="31" t="b">
        <f t="shared" si="550"/>
        <v>0</v>
      </c>
    </row>
    <row r="293" spans="1:43" ht="10.5" customHeight="1" thickBot="1" x14ac:dyDescent="0.3">
      <c r="A293" s="1395"/>
      <c r="B293" s="1396"/>
      <c r="C293" s="1397"/>
      <c r="D293" s="1390"/>
      <c r="E293" s="1384"/>
      <c r="F293" s="1384"/>
      <c r="G293" s="1425"/>
      <c r="H293" s="1422"/>
      <c r="I293" s="1384"/>
      <c r="J293" s="1384"/>
      <c r="K293" s="1425"/>
      <c r="L293" s="1388"/>
      <c r="M293" s="1079"/>
      <c r="N293" s="1075"/>
      <c r="O293" s="1075"/>
      <c r="P293" s="1419"/>
      <c r="Q293" s="1419"/>
      <c r="R293" s="1419"/>
      <c r="S293" s="1419"/>
      <c r="T293" s="1077"/>
      <c r="U293" s="398">
        <f t="shared" ref="U293:AB293" si="551">U237+U261+U267+U273+U291</f>
        <v>0</v>
      </c>
      <c r="V293" s="399">
        <f t="shared" si="551"/>
        <v>15</v>
      </c>
      <c r="W293" s="399">
        <f t="shared" si="551"/>
        <v>144</v>
      </c>
      <c r="X293" s="399">
        <f t="shared" si="551"/>
        <v>166</v>
      </c>
      <c r="Y293" s="399">
        <f t="shared" si="551"/>
        <v>87</v>
      </c>
      <c r="Z293" s="399">
        <f t="shared" si="551"/>
        <v>38</v>
      </c>
      <c r="AA293" s="399">
        <f t="shared" si="551"/>
        <v>60</v>
      </c>
      <c r="AB293" s="400">
        <f t="shared" si="551"/>
        <v>25</v>
      </c>
      <c r="AC293" s="1100"/>
      <c r="AD293" s="1316"/>
      <c r="AE293" s="1316"/>
      <c r="AF293" s="1316"/>
      <c r="AG293" s="1316"/>
      <c r="AH293" s="1316"/>
      <c r="AI293" s="1316"/>
      <c r="AJ293" s="1405"/>
    </row>
    <row r="294" spans="1:43" s="83" customFormat="1" ht="10.5" customHeight="1" x14ac:dyDescent="0.25">
      <c r="A294" s="1399"/>
      <c r="B294" s="1399"/>
      <c r="C294" s="1399"/>
      <c r="D294" s="426"/>
      <c r="E294" s="426"/>
      <c r="F294" s="426"/>
      <c r="G294" s="426"/>
      <c r="H294" s="426"/>
      <c r="I294" s="426"/>
      <c r="J294" s="426"/>
      <c r="K294" s="426"/>
      <c r="L294" s="426"/>
      <c r="M294" s="1416"/>
      <c r="N294" s="1416"/>
      <c r="O294" s="1416"/>
      <c r="P294" s="1427"/>
      <c r="Q294" s="1427"/>
      <c r="R294" s="1427"/>
      <c r="S294" s="1427"/>
      <c r="T294" s="1416"/>
      <c r="U294" s="148"/>
      <c r="V294" s="148"/>
      <c r="W294" s="148"/>
      <c r="X294" s="148"/>
      <c r="Y294" s="148"/>
      <c r="Z294" s="148"/>
      <c r="AA294" s="148"/>
      <c r="AB294" s="148"/>
      <c r="AC294" s="1391"/>
      <c r="AD294" s="1391"/>
      <c r="AE294" s="1391"/>
      <c r="AF294" s="1391"/>
      <c r="AG294" s="1391"/>
      <c r="AH294" s="1391"/>
      <c r="AI294" s="1391"/>
      <c r="AJ294" s="1391"/>
      <c r="AK294" s="84"/>
    </row>
    <row r="295" spans="1:43" s="83" customFormat="1" ht="10.5" customHeight="1" x14ac:dyDescent="0.25">
      <c r="A295" s="1399"/>
      <c r="B295" s="1399"/>
      <c r="C295" s="1399"/>
      <c r="D295" s="426"/>
      <c r="E295" s="426"/>
      <c r="F295" s="426"/>
      <c r="G295" s="426"/>
      <c r="H295" s="426"/>
      <c r="I295" s="426"/>
      <c r="J295" s="426"/>
      <c r="K295" s="426"/>
      <c r="L295" s="426"/>
      <c r="M295" s="1260"/>
      <c r="N295" s="1260"/>
      <c r="O295" s="1260"/>
      <c r="P295" s="1428"/>
      <c r="Q295" s="1428"/>
      <c r="R295" s="1428"/>
      <c r="S295" s="1428"/>
      <c r="T295" s="1260"/>
      <c r="U295" s="148"/>
      <c r="V295" s="148"/>
      <c r="W295" s="148"/>
      <c r="X295" s="148"/>
      <c r="Y295" s="148"/>
      <c r="Z295" s="148"/>
      <c r="AA295" s="148"/>
      <c r="AB295" s="148"/>
      <c r="AC295" s="1391"/>
      <c r="AD295" s="1391"/>
      <c r="AE295" s="1391"/>
      <c r="AF295" s="1391"/>
      <c r="AG295" s="1391"/>
      <c r="AH295" s="1391"/>
      <c r="AI295" s="1391"/>
      <c r="AJ295" s="1391"/>
    </row>
    <row r="296" spans="1:43" s="83" customFormat="1" ht="15" customHeight="1" x14ac:dyDescent="0.25">
      <c r="A296" s="1489"/>
      <c r="B296" s="1489"/>
      <c r="C296" s="1489"/>
      <c r="D296" s="427"/>
      <c r="E296" s="427"/>
      <c r="F296" s="427"/>
      <c r="G296" s="427"/>
      <c r="H296" s="427"/>
      <c r="I296" s="427"/>
      <c r="J296" s="427"/>
      <c r="K296" s="427"/>
      <c r="L296" s="427"/>
      <c r="M296" s="1417"/>
      <c r="N296" s="1417"/>
      <c r="O296" s="1417"/>
      <c r="P296" s="1423"/>
      <c r="Q296" s="1423"/>
      <c r="R296" s="1423"/>
      <c r="S296" s="1423"/>
      <c r="T296" s="1417"/>
      <c r="U296" s="428"/>
      <c r="V296" s="428"/>
      <c r="W296" s="428"/>
      <c r="X296" s="428"/>
      <c r="Y296" s="428"/>
      <c r="Z296" s="428"/>
      <c r="AA296" s="428"/>
      <c r="AB296" s="428"/>
      <c r="AC296" s="1406"/>
      <c r="AD296" s="1406"/>
      <c r="AE296" s="1406"/>
      <c r="AF296" s="1406"/>
      <c r="AG296" s="1406"/>
      <c r="AH296" s="1406"/>
      <c r="AI296" s="1406"/>
      <c r="AJ296" s="1406"/>
      <c r="AK296" s="84"/>
      <c r="AL296" s="84"/>
      <c r="AM296" s="84"/>
      <c r="AN296" s="84"/>
      <c r="AO296" s="84"/>
      <c r="AP296" s="84"/>
      <c r="AQ296" s="84"/>
    </row>
    <row r="297" spans="1:43" s="83" customFormat="1" ht="15.75" customHeight="1" x14ac:dyDescent="0.25">
      <c r="A297" s="1489"/>
      <c r="B297" s="1489"/>
      <c r="C297" s="1489"/>
      <c r="D297" s="427"/>
      <c r="E297" s="427"/>
      <c r="F297" s="427"/>
      <c r="G297" s="427"/>
      <c r="H297" s="427"/>
      <c r="I297" s="427"/>
      <c r="J297" s="427"/>
      <c r="K297" s="427"/>
      <c r="L297" s="427"/>
      <c r="M297" s="1417"/>
      <c r="N297" s="1417"/>
      <c r="O297" s="1417"/>
      <c r="P297" s="1423"/>
      <c r="Q297" s="1423"/>
      <c r="R297" s="1423"/>
      <c r="S297" s="1423"/>
      <c r="T297" s="1417"/>
      <c r="U297" s="428"/>
      <c r="V297" s="428"/>
      <c r="W297" s="428"/>
      <c r="X297" s="428"/>
      <c r="Y297" s="428"/>
      <c r="Z297" s="428"/>
      <c r="AA297" s="428"/>
      <c r="AB297" s="428"/>
      <c r="AC297" s="1406"/>
      <c r="AD297" s="1406"/>
      <c r="AE297" s="1406"/>
      <c r="AF297" s="1406"/>
      <c r="AG297" s="1406"/>
      <c r="AH297" s="1406"/>
      <c r="AI297" s="1406"/>
      <c r="AJ297" s="1406"/>
      <c r="AK297" s="84"/>
    </row>
    <row r="298" spans="1:43" s="83" customFormat="1" ht="15.75" customHeight="1" x14ac:dyDescent="0.25">
      <c r="A298" s="1489"/>
      <c r="B298" s="1489"/>
      <c r="C298" s="1489"/>
      <c r="D298" s="427"/>
      <c r="E298" s="427"/>
      <c r="F298" s="427"/>
      <c r="G298" s="427"/>
      <c r="H298" s="427"/>
      <c r="I298" s="427"/>
      <c r="J298" s="427"/>
      <c r="K298" s="427"/>
      <c r="L298" s="427"/>
      <c r="M298" s="677"/>
      <c r="N298" s="677"/>
      <c r="O298" s="677"/>
      <c r="P298" s="427"/>
      <c r="Q298" s="427"/>
      <c r="R298" s="427"/>
      <c r="S298" s="427"/>
      <c r="T298" s="677"/>
      <c r="U298" s="429"/>
      <c r="V298" s="429"/>
      <c r="W298" s="429"/>
      <c r="X298" s="429"/>
      <c r="Y298" s="429"/>
      <c r="Z298" s="429"/>
      <c r="AA298" s="429"/>
      <c r="AB298" s="429"/>
      <c r="AC298" s="551"/>
      <c r="AD298" s="551"/>
      <c r="AE298" s="551"/>
      <c r="AF298" s="551"/>
      <c r="AG298" s="551"/>
      <c r="AH298" s="551"/>
      <c r="AI298" s="551"/>
      <c r="AJ298" s="673"/>
    </row>
    <row r="299" spans="1:43" s="83" customFormat="1" ht="15.75" customHeight="1" x14ac:dyDescent="0.25">
      <c r="A299" s="1489"/>
      <c r="B299" s="1489"/>
      <c r="C299" s="1489"/>
      <c r="D299" s="427"/>
      <c r="E299" s="427"/>
      <c r="F299" s="427"/>
      <c r="G299" s="427"/>
      <c r="H299" s="427"/>
      <c r="I299" s="427"/>
      <c r="J299" s="427"/>
      <c r="K299" s="427"/>
      <c r="L299" s="427"/>
      <c r="M299" s="677"/>
      <c r="N299" s="677"/>
      <c r="O299" s="677"/>
      <c r="P299" s="427"/>
      <c r="Q299" s="427"/>
      <c r="R299" s="427"/>
      <c r="S299" s="427"/>
      <c r="T299" s="677"/>
      <c r="U299" s="430"/>
      <c r="V299" s="430"/>
      <c r="W299" s="430"/>
      <c r="X299" s="430"/>
      <c r="Y299" s="430"/>
      <c r="Z299" s="430"/>
      <c r="AA299" s="430"/>
      <c r="AB299" s="430"/>
      <c r="AC299" s="551"/>
      <c r="AD299" s="551"/>
      <c r="AE299" s="551"/>
      <c r="AF299" s="551"/>
      <c r="AG299" s="551"/>
      <c r="AH299" s="551"/>
      <c r="AI299" s="551"/>
      <c r="AJ299" s="673"/>
    </row>
    <row r="300" spans="1:43" s="83" customFormat="1" ht="15.75" customHeight="1" x14ac:dyDescent="0.25">
      <c r="A300" s="1489"/>
      <c r="B300" s="1489"/>
      <c r="C300" s="1489"/>
      <c r="D300" s="427"/>
      <c r="E300" s="427"/>
      <c r="F300" s="427"/>
      <c r="G300" s="427"/>
      <c r="H300" s="427"/>
      <c r="I300" s="427"/>
      <c r="J300" s="427"/>
      <c r="K300" s="427"/>
      <c r="L300" s="427"/>
      <c r="M300" s="677"/>
      <c r="N300" s="677"/>
      <c r="O300" s="677"/>
      <c r="P300" s="427"/>
      <c r="Q300" s="427"/>
      <c r="R300" s="427"/>
      <c r="S300" s="427"/>
      <c r="T300" s="677"/>
      <c r="U300" s="430"/>
      <c r="V300" s="430"/>
      <c r="W300" s="430"/>
      <c r="X300" s="430"/>
      <c r="Y300" s="430"/>
      <c r="Z300" s="430"/>
      <c r="AA300" s="430"/>
      <c r="AB300" s="430"/>
      <c r="AC300" s="551"/>
      <c r="AD300" s="551"/>
      <c r="AE300" s="551"/>
      <c r="AF300" s="551"/>
      <c r="AG300" s="551"/>
      <c r="AH300" s="551"/>
      <c r="AI300" s="551"/>
      <c r="AJ300" s="673"/>
    </row>
    <row r="301" spans="1:43" s="83" customFormat="1" ht="15.75" customHeight="1" x14ac:dyDescent="0.25">
      <c r="A301" s="1489"/>
      <c r="B301" s="1489"/>
      <c r="C301" s="1489"/>
      <c r="D301" s="427"/>
      <c r="E301" s="427"/>
      <c r="F301" s="427"/>
      <c r="G301" s="427"/>
      <c r="H301" s="427"/>
      <c r="I301" s="427"/>
      <c r="J301" s="427"/>
      <c r="K301" s="427"/>
      <c r="L301" s="427"/>
      <c r="M301" s="677"/>
      <c r="N301" s="677"/>
      <c r="O301" s="677"/>
      <c r="P301" s="427"/>
      <c r="Q301" s="427"/>
      <c r="R301" s="427"/>
      <c r="S301" s="427"/>
      <c r="T301" s="677"/>
      <c r="U301" s="430"/>
      <c r="V301" s="430"/>
      <c r="W301" s="430"/>
      <c r="X301" s="430"/>
      <c r="Y301" s="430"/>
      <c r="Z301" s="430"/>
      <c r="AA301" s="430"/>
      <c r="AB301" s="430"/>
      <c r="AC301" s="551"/>
      <c r="AD301" s="551"/>
      <c r="AE301" s="551"/>
      <c r="AF301" s="551"/>
      <c r="AG301" s="551"/>
      <c r="AH301" s="551"/>
      <c r="AI301" s="551"/>
      <c r="AJ301" s="673"/>
    </row>
    <row r="302" spans="1:43" s="83" customFormat="1" x14ac:dyDescent="0.25">
      <c r="A302" s="432"/>
      <c r="B302" s="432"/>
      <c r="C302" s="432"/>
      <c r="D302" s="432"/>
      <c r="E302" s="432"/>
      <c r="F302" s="432"/>
      <c r="G302" s="432"/>
      <c r="H302" s="432"/>
      <c r="I302" s="432"/>
      <c r="J302" s="432"/>
      <c r="K302" s="432"/>
      <c r="L302" s="432"/>
      <c r="M302" s="674"/>
      <c r="N302" s="674"/>
      <c r="O302" s="674"/>
      <c r="P302" s="432"/>
      <c r="Q302" s="432"/>
      <c r="R302" s="432"/>
      <c r="S302" s="432"/>
      <c r="T302" s="705"/>
      <c r="U302" s="428"/>
      <c r="V302" s="428"/>
      <c r="W302" s="428"/>
      <c r="X302" s="428"/>
      <c r="Y302" s="428"/>
      <c r="Z302" s="428"/>
      <c r="AA302" s="432"/>
      <c r="AB302" s="432"/>
      <c r="AC302" s="674"/>
      <c r="AD302" s="674"/>
      <c r="AE302" s="674"/>
      <c r="AF302" s="674"/>
      <c r="AG302" s="674"/>
      <c r="AH302" s="673"/>
      <c r="AI302" s="673"/>
      <c r="AJ302" s="673"/>
    </row>
    <row r="303" spans="1:43" s="83" customFormat="1" x14ac:dyDescent="0.25">
      <c r="A303" s="433"/>
      <c r="B303" s="434"/>
      <c r="C303" s="434"/>
      <c r="D303" s="434"/>
      <c r="E303" s="434"/>
      <c r="F303" s="434"/>
      <c r="G303" s="434"/>
      <c r="H303" s="434"/>
      <c r="I303" s="434"/>
      <c r="J303" s="434"/>
      <c r="K303" s="434"/>
      <c r="L303" s="434"/>
      <c r="M303" s="675"/>
      <c r="N303" s="675"/>
      <c r="O303" s="675"/>
      <c r="P303" s="434"/>
      <c r="Q303" s="434"/>
      <c r="R303" s="434"/>
      <c r="S303" s="434"/>
      <c r="T303" s="706"/>
      <c r="U303" s="428"/>
      <c r="V303" s="428"/>
      <c r="W303" s="428"/>
      <c r="X303" s="428"/>
      <c r="Y303" s="428"/>
      <c r="Z303" s="428"/>
      <c r="AA303" s="434"/>
      <c r="AB303" s="434"/>
      <c r="AC303" s="675"/>
      <c r="AD303" s="675"/>
      <c r="AE303" s="675"/>
      <c r="AF303" s="675"/>
      <c r="AG303" s="675"/>
      <c r="AH303" s="673"/>
      <c r="AI303" s="673"/>
      <c r="AJ303" s="673"/>
    </row>
    <row r="304" spans="1:43" s="83" customFormat="1" x14ac:dyDescent="0.25">
      <c r="A304" s="435"/>
      <c r="B304" s="435"/>
      <c r="C304" s="435"/>
      <c r="D304" s="431"/>
      <c r="E304" s="431"/>
      <c r="F304" s="431"/>
      <c r="G304" s="431"/>
      <c r="H304" s="431"/>
      <c r="I304" s="431"/>
      <c r="J304" s="431"/>
      <c r="K304" s="431"/>
      <c r="L304" s="431"/>
      <c r="M304" s="673"/>
      <c r="N304" s="673"/>
      <c r="O304" s="676"/>
      <c r="P304" s="437"/>
      <c r="Q304" s="437"/>
      <c r="R304" s="437"/>
      <c r="S304" s="437"/>
      <c r="T304" s="707"/>
      <c r="U304" s="437"/>
      <c r="V304" s="437"/>
      <c r="W304" s="437"/>
      <c r="X304" s="437"/>
      <c r="Y304" s="437"/>
      <c r="Z304" s="437"/>
      <c r="AA304" s="436"/>
      <c r="AB304" s="436"/>
      <c r="AC304" s="676"/>
      <c r="AD304" s="676"/>
      <c r="AE304" s="673"/>
      <c r="AF304" s="673"/>
      <c r="AG304" s="673"/>
      <c r="AH304" s="673"/>
      <c r="AI304" s="673"/>
      <c r="AJ304" s="673"/>
    </row>
    <row r="305" spans="1:16362" s="83" customFormat="1" x14ac:dyDescent="0.25">
      <c r="A305" s="435"/>
      <c r="B305" s="435"/>
      <c r="C305" s="435"/>
      <c r="D305" s="431"/>
      <c r="E305" s="431"/>
      <c r="F305" s="431"/>
      <c r="G305" s="431"/>
      <c r="H305" s="431"/>
      <c r="I305" s="431"/>
      <c r="J305" s="431"/>
      <c r="K305" s="431"/>
      <c r="L305" s="431"/>
      <c r="M305" s="673"/>
      <c r="N305" s="673"/>
      <c r="O305" s="678"/>
      <c r="P305" s="437"/>
      <c r="Q305" s="437"/>
      <c r="R305" s="437"/>
      <c r="S305" s="437"/>
      <c r="T305" s="707"/>
      <c r="U305" s="437"/>
      <c r="V305" s="437"/>
      <c r="W305" s="437"/>
      <c r="X305" s="437"/>
      <c r="Y305" s="437"/>
      <c r="Z305" s="437"/>
      <c r="AA305" s="436"/>
      <c r="AB305" s="436"/>
      <c r="AC305" s="676"/>
      <c r="AD305" s="676"/>
      <c r="AE305" s="673"/>
      <c r="AF305" s="673"/>
      <c r="AG305" s="673"/>
      <c r="AH305" s="673"/>
      <c r="AI305" s="673"/>
      <c r="AJ305" s="673"/>
    </row>
    <row r="306" spans="1:16362" s="83" customFormat="1" x14ac:dyDescent="0.25">
      <c r="A306" s="438"/>
      <c r="B306" s="438"/>
      <c r="C306" s="438"/>
      <c r="D306" s="431"/>
      <c r="E306" s="431"/>
      <c r="F306" s="431"/>
      <c r="G306" s="431"/>
      <c r="H306" s="431"/>
      <c r="I306" s="431"/>
      <c r="J306" s="431"/>
      <c r="K306" s="431"/>
      <c r="L306" s="431"/>
      <c r="M306" s="673"/>
      <c r="N306" s="673"/>
      <c r="O306" s="678"/>
      <c r="P306" s="437"/>
      <c r="Q306" s="437"/>
      <c r="R306" s="437"/>
      <c r="S306" s="437"/>
      <c r="T306" s="707"/>
      <c r="U306" s="437"/>
      <c r="V306" s="437"/>
      <c r="W306" s="437"/>
      <c r="X306" s="437"/>
      <c r="Y306" s="437"/>
      <c r="Z306" s="437"/>
      <c r="AA306" s="436"/>
      <c r="AB306" s="436"/>
      <c r="AC306" s="676"/>
      <c r="AD306" s="676"/>
      <c r="AE306" s="673"/>
      <c r="AF306" s="673"/>
      <c r="AG306" s="673"/>
      <c r="AH306" s="673"/>
      <c r="AI306" s="673"/>
      <c r="AJ306" s="673"/>
    </row>
    <row r="307" spans="1:16362" s="83" customFormat="1" ht="18.75" customHeight="1" x14ac:dyDescent="0.25">
      <c r="A307" s="1490"/>
      <c r="B307" s="1490"/>
      <c r="C307" s="1490"/>
      <c r="D307" s="431"/>
      <c r="E307" s="431"/>
      <c r="F307" s="431"/>
      <c r="G307" s="431"/>
      <c r="H307" s="431"/>
      <c r="I307" s="431"/>
      <c r="J307" s="431"/>
      <c r="K307" s="431"/>
      <c r="L307" s="431"/>
      <c r="M307" s="673"/>
      <c r="N307" s="673"/>
      <c r="O307" s="678"/>
      <c r="P307" s="437"/>
      <c r="Q307" s="437"/>
      <c r="R307" s="437"/>
      <c r="S307" s="437"/>
      <c r="T307" s="707"/>
      <c r="U307" s="437"/>
      <c r="V307" s="437"/>
      <c r="W307" s="1424"/>
      <c r="X307" s="1424"/>
      <c r="Y307" s="1424"/>
      <c r="Z307" s="437"/>
      <c r="AA307" s="436"/>
      <c r="AB307" s="436"/>
      <c r="AC307" s="676"/>
      <c r="AD307" s="676"/>
      <c r="AE307" s="673"/>
      <c r="AF307" s="673"/>
      <c r="AG307" s="673"/>
      <c r="AH307" s="673"/>
      <c r="AI307" s="673"/>
      <c r="AJ307" s="673"/>
    </row>
    <row r="308" spans="1:16362" s="83" customFormat="1" x14ac:dyDescent="0.25">
      <c r="A308" s="431"/>
      <c r="B308" s="431"/>
      <c r="C308" s="431"/>
      <c r="D308" s="431"/>
      <c r="E308" s="431"/>
      <c r="F308" s="431"/>
      <c r="G308" s="431"/>
      <c r="H308" s="431"/>
      <c r="I308" s="431"/>
      <c r="J308" s="431"/>
      <c r="K308" s="431"/>
      <c r="L308" s="431"/>
      <c r="M308" s="673"/>
      <c r="N308" s="673"/>
      <c r="O308" s="673"/>
      <c r="P308" s="431"/>
      <c r="Q308" s="431"/>
      <c r="R308" s="431"/>
      <c r="S308" s="431"/>
      <c r="T308" s="673"/>
      <c r="U308" s="431"/>
      <c r="V308" s="431"/>
      <c r="W308" s="431"/>
      <c r="X308" s="431"/>
      <c r="Y308" s="431"/>
      <c r="Z308" s="431"/>
      <c r="AA308" s="431"/>
      <c r="AB308" s="431"/>
      <c r="AC308" s="673"/>
      <c r="AD308" s="673"/>
      <c r="AE308" s="673"/>
      <c r="AF308" s="673"/>
      <c r="AG308" s="673"/>
      <c r="AH308" s="673"/>
      <c r="AI308" s="673"/>
      <c r="AJ308" s="673"/>
    </row>
    <row r="309" spans="1:16362" x14ac:dyDescent="0.25">
      <c r="A309" s="1401" t="s">
        <v>135</v>
      </c>
      <c r="B309" s="1402"/>
      <c r="C309" s="1402"/>
      <c r="D309" s="1402"/>
      <c r="E309" s="1402"/>
      <c r="F309" s="1402"/>
      <c r="G309" s="1402"/>
      <c r="H309" s="1402"/>
      <c r="I309" s="1402"/>
      <c r="J309" s="1402"/>
      <c r="K309" s="1402"/>
      <c r="L309" s="1402"/>
      <c r="M309" s="1402"/>
      <c r="N309" s="1402"/>
      <c r="O309" s="1402"/>
      <c r="P309" s="1402"/>
      <c r="Q309" s="1402"/>
      <c r="R309" s="1402"/>
      <c r="S309" s="1402"/>
      <c r="T309" s="1402"/>
      <c r="U309" s="1402"/>
      <c r="V309" s="1402"/>
      <c r="W309" s="1402"/>
      <c r="X309" s="1402"/>
      <c r="Y309" s="1402"/>
      <c r="Z309" s="1402"/>
      <c r="AA309" s="1402"/>
      <c r="AB309" s="1402"/>
      <c r="AC309" s="1402"/>
      <c r="AD309" s="1402"/>
      <c r="AE309" s="1402"/>
      <c r="AF309" s="1402"/>
      <c r="AG309" s="1402"/>
      <c r="AH309" s="1402"/>
      <c r="AI309" s="1402"/>
      <c r="AJ309" s="1403"/>
    </row>
    <row r="310" spans="1:16362" ht="15.75" customHeight="1" x14ac:dyDescent="0.25">
      <c r="A310" s="1491" t="s">
        <v>48</v>
      </c>
      <c r="B310" s="1273"/>
      <c r="C310" s="1273"/>
      <c r="D310" s="1273"/>
      <c r="E310" s="1273"/>
      <c r="F310" s="1273"/>
      <c r="G310" s="1273"/>
      <c r="H310" s="1273"/>
      <c r="I310" s="1273"/>
      <c r="J310" s="1273"/>
      <c r="K310" s="1273"/>
      <c r="L310" s="1273"/>
      <c r="M310" s="1273"/>
      <c r="N310" s="1273"/>
      <c r="O310" s="1273"/>
      <c r="P310" s="1273"/>
      <c r="Q310" s="1273"/>
      <c r="R310" s="1273"/>
      <c r="S310" s="1273"/>
      <c r="T310" s="1273"/>
      <c r="U310" s="1273"/>
      <c r="V310" s="1273"/>
      <c r="W310" s="1273"/>
      <c r="X310" s="1273"/>
      <c r="Y310" s="1273"/>
      <c r="Z310" s="1273"/>
      <c r="AA310" s="1273"/>
      <c r="AB310" s="1273"/>
      <c r="AC310" s="1273"/>
      <c r="AD310" s="1273"/>
      <c r="AE310" s="1273"/>
      <c r="AF310" s="1273"/>
      <c r="AG310" s="1273"/>
      <c r="AH310" s="1273"/>
      <c r="AI310" s="1273"/>
      <c r="AJ310" s="1492"/>
      <c r="AK310" s="85"/>
      <c r="AL310" s="85"/>
      <c r="AM310" s="85"/>
      <c r="AN310" s="85"/>
      <c r="AO310" s="85"/>
      <c r="AP310" s="85"/>
      <c r="AQ310" s="85"/>
      <c r="AR310" s="85"/>
      <c r="AS310" s="85"/>
      <c r="AT310" s="85"/>
      <c r="AU310" s="85"/>
      <c r="AV310" s="85"/>
      <c r="AW310" s="85"/>
      <c r="AX310" s="85"/>
      <c r="AY310" s="85"/>
      <c r="AZ310" s="85"/>
      <c r="BA310" s="85"/>
      <c r="BB310" s="85"/>
      <c r="BC310" s="85"/>
      <c r="BD310" s="85"/>
      <c r="BE310" s="85"/>
      <c r="BF310" s="85"/>
      <c r="BG310" s="85"/>
      <c r="BH310" s="85"/>
      <c r="BI310" s="85"/>
      <c r="BJ310" s="85"/>
      <c r="BK310" s="85"/>
      <c r="BL310" s="85"/>
      <c r="BM310" s="85"/>
      <c r="BN310" s="85"/>
      <c r="BO310" s="1493"/>
      <c r="BP310" s="1457"/>
      <c r="BQ310" s="1457"/>
      <c r="BR310" s="1457"/>
      <c r="BS310" s="1457"/>
      <c r="BT310" s="1457"/>
      <c r="BU310" s="1457"/>
      <c r="BV310" s="1457"/>
      <c r="BW310" s="1457"/>
      <c r="BX310" s="1457"/>
      <c r="BY310" s="1457"/>
      <c r="BZ310" s="1457"/>
      <c r="CA310" s="1457"/>
      <c r="CB310" s="1457"/>
      <c r="CC310" s="1457"/>
      <c r="CD310" s="1457"/>
      <c r="CE310" s="1457"/>
      <c r="CF310" s="1457"/>
      <c r="CG310" s="1457"/>
      <c r="CH310" s="1457"/>
      <c r="CI310" s="1457"/>
      <c r="CJ310" s="1457"/>
      <c r="CK310" s="1457"/>
      <c r="CL310" s="1457"/>
      <c r="CM310" s="1457"/>
      <c r="CN310" s="1457"/>
      <c r="CO310" s="1457"/>
      <c r="CP310" s="1457"/>
      <c r="CQ310" s="1457"/>
      <c r="CR310" s="1457"/>
      <c r="CS310" s="1457"/>
      <c r="CT310" s="1457"/>
      <c r="CU310" s="1458"/>
      <c r="CV310" s="1456"/>
      <c r="CW310" s="1457"/>
      <c r="CX310" s="1457"/>
      <c r="CY310" s="1457"/>
      <c r="CZ310" s="1457"/>
      <c r="DA310" s="1457"/>
      <c r="DB310" s="1457"/>
      <c r="DC310" s="1457"/>
      <c r="DD310" s="1457"/>
      <c r="DE310" s="1457"/>
      <c r="DF310" s="1457"/>
      <c r="DG310" s="1457"/>
      <c r="DH310" s="1457"/>
      <c r="DI310" s="1457"/>
      <c r="DJ310" s="1457"/>
      <c r="DK310" s="1457"/>
      <c r="DL310" s="1457"/>
      <c r="DM310" s="1457"/>
      <c r="DN310" s="1457"/>
      <c r="DO310" s="1457"/>
      <c r="DP310" s="1457"/>
      <c r="DQ310" s="1457"/>
      <c r="DR310" s="1457"/>
      <c r="DS310" s="1457"/>
      <c r="DT310" s="1457"/>
      <c r="DU310" s="1457"/>
      <c r="DV310" s="1457"/>
      <c r="DW310" s="1457"/>
      <c r="DX310" s="1457"/>
      <c r="DY310" s="1457"/>
      <c r="DZ310" s="1457"/>
      <c r="EA310" s="1457"/>
      <c r="EB310" s="1458"/>
      <c r="EC310" s="1456"/>
      <c r="ED310" s="1457"/>
      <c r="EE310" s="1457"/>
      <c r="EF310" s="1457"/>
      <c r="EG310" s="1457"/>
      <c r="EH310" s="1457"/>
      <c r="EI310" s="1457"/>
      <c r="EJ310" s="1457"/>
      <c r="EK310" s="1457"/>
      <c r="EL310" s="1457"/>
      <c r="EM310" s="1457"/>
      <c r="EN310" s="1457"/>
      <c r="EO310" s="1457"/>
      <c r="EP310" s="1457"/>
      <c r="EQ310" s="1457"/>
      <c r="ER310" s="1457"/>
      <c r="ES310" s="1457"/>
      <c r="ET310" s="1457"/>
      <c r="EU310" s="1457"/>
      <c r="EV310" s="1457"/>
      <c r="EW310" s="1457"/>
      <c r="EX310" s="1457"/>
      <c r="EY310" s="1457"/>
      <c r="EZ310" s="1457"/>
      <c r="FA310" s="1457"/>
      <c r="FB310" s="1457"/>
      <c r="FC310" s="1457"/>
      <c r="FD310" s="1457"/>
      <c r="FE310" s="1457"/>
      <c r="FF310" s="1457"/>
      <c r="FG310" s="1457"/>
      <c r="FH310" s="1457"/>
      <c r="FI310" s="1458"/>
      <c r="FJ310" s="1456"/>
      <c r="FK310" s="1457"/>
      <c r="FL310" s="1457"/>
      <c r="FM310" s="1457"/>
      <c r="FN310" s="1457"/>
      <c r="FO310" s="1457"/>
      <c r="FP310" s="1457"/>
      <c r="FQ310" s="1457"/>
      <c r="FR310" s="1457"/>
      <c r="FS310" s="1457"/>
      <c r="FT310" s="1457"/>
      <c r="FU310" s="1457"/>
      <c r="FV310" s="1457"/>
      <c r="FW310" s="1457"/>
      <c r="FX310" s="1457"/>
      <c r="FY310" s="1457"/>
      <c r="FZ310" s="1457"/>
      <c r="GA310" s="1457"/>
      <c r="GB310" s="1457"/>
      <c r="GC310" s="1457"/>
      <c r="GD310" s="1457"/>
      <c r="GE310" s="1457"/>
      <c r="GF310" s="1457"/>
      <c r="GG310" s="1457"/>
      <c r="GH310" s="1457"/>
      <c r="GI310" s="1457"/>
      <c r="GJ310" s="1457"/>
      <c r="GK310" s="1457"/>
      <c r="GL310" s="1457"/>
      <c r="GM310" s="1457"/>
      <c r="GN310" s="1457"/>
      <c r="GO310" s="1457"/>
      <c r="GP310" s="1458"/>
      <c r="GQ310" s="1456"/>
      <c r="GR310" s="1457"/>
      <c r="GS310" s="1457"/>
      <c r="GT310" s="1457"/>
      <c r="GU310" s="1457"/>
      <c r="GV310" s="1457"/>
      <c r="GW310" s="1457"/>
      <c r="GX310" s="1457"/>
      <c r="GY310" s="1457"/>
      <c r="GZ310" s="1457"/>
      <c r="HA310" s="1457"/>
      <c r="HB310" s="1457"/>
      <c r="HC310" s="1457"/>
      <c r="HD310" s="1457"/>
      <c r="HE310" s="1457"/>
      <c r="HF310" s="1457"/>
      <c r="HG310" s="1457"/>
      <c r="HH310" s="1457"/>
      <c r="HI310" s="1457"/>
      <c r="HJ310" s="1457"/>
      <c r="HK310" s="1457"/>
      <c r="HL310" s="1457"/>
      <c r="HM310" s="1457"/>
      <c r="HN310" s="1457"/>
      <c r="HO310" s="1457"/>
      <c r="HP310" s="1457"/>
      <c r="HQ310" s="1457"/>
      <c r="HR310" s="1457"/>
      <c r="HS310" s="1457"/>
      <c r="HT310" s="1457"/>
      <c r="HU310" s="1457"/>
      <c r="HV310" s="1457"/>
      <c r="HW310" s="1458"/>
      <c r="HX310" s="1456"/>
      <c r="HY310" s="1457"/>
      <c r="HZ310" s="1457"/>
      <c r="IA310" s="1457"/>
      <c r="IB310" s="1457"/>
      <c r="IC310" s="1457"/>
      <c r="ID310" s="1457"/>
      <c r="IE310" s="1457"/>
      <c r="IF310" s="1457"/>
      <c r="IG310" s="1457"/>
      <c r="IH310" s="1457"/>
      <c r="II310" s="1457"/>
      <c r="IJ310" s="1457"/>
      <c r="IK310" s="1457"/>
      <c r="IL310" s="1457"/>
      <c r="IM310" s="1457"/>
      <c r="IN310" s="1457"/>
      <c r="IO310" s="1457"/>
      <c r="IP310" s="1457"/>
      <c r="IQ310" s="1457"/>
      <c r="IR310" s="1457"/>
      <c r="IS310" s="1457"/>
      <c r="IT310" s="1457"/>
      <c r="IU310" s="1457"/>
      <c r="IV310" s="1457"/>
      <c r="IW310" s="1457"/>
      <c r="IX310" s="1457"/>
      <c r="IY310" s="1457"/>
      <c r="IZ310" s="1457"/>
      <c r="JA310" s="1457"/>
      <c r="JB310" s="1457"/>
      <c r="JC310" s="1457"/>
      <c r="JD310" s="1458"/>
      <c r="JE310" s="1456"/>
      <c r="JF310" s="1457"/>
      <c r="JG310" s="1457"/>
      <c r="JH310" s="1457"/>
      <c r="JI310" s="1457"/>
      <c r="JJ310" s="1457"/>
      <c r="JK310" s="1457"/>
      <c r="JL310" s="1457"/>
      <c r="JM310" s="1457"/>
      <c r="JN310" s="1457"/>
      <c r="JO310" s="1457"/>
      <c r="JP310" s="1457"/>
      <c r="JQ310" s="1457"/>
      <c r="JR310" s="1457"/>
      <c r="JS310" s="1457"/>
      <c r="JT310" s="1457"/>
      <c r="JU310" s="1457"/>
      <c r="JV310" s="1457"/>
      <c r="JW310" s="1457"/>
      <c r="JX310" s="1457"/>
      <c r="JY310" s="1457"/>
      <c r="JZ310" s="1457"/>
      <c r="KA310" s="1457"/>
      <c r="KB310" s="1457"/>
      <c r="KC310" s="1457"/>
      <c r="KD310" s="1457"/>
      <c r="KE310" s="1457"/>
      <c r="KF310" s="1457"/>
      <c r="KG310" s="1457"/>
      <c r="KH310" s="1457"/>
      <c r="KI310" s="1457"/>
      <c r="KJ310" s="1457"/>
      <c r="KK310" s="1458"/>
      <c r="KL310" s="1456"/>
      <c r="KM310" s="1457"/>
      <c r="KN310" s="1457"/>
      <c r="KO310" s="1457"/>
      <c r="KP310" s="1457"/>
      <c r="KQ310" s="1457"/>
      <c r="KR310" s="1457"/>
      <c r="KS310" s="1457"/>
      <c r="KT310" s="1457"/>
      <c r="KU310" s="1457"/>
      <c r="KV310" s="1457"/>
      <c r="KW310" s="1457"/>
      <c r="KX310" s="1457"/>
      <c r="KY310" s="1457"/>
      <c r="KZ310" s="1457"/>
      <c r="LA310" s="1457"/>
      <c r="LB310" s="1457"/>
      <c r="LC310" s="1457"/>
      <c r="LD310" s="1457"/>
      <c r="LE310" s="1457"/>
      <c r="LF310" s="1457"/>
      <c r="LG310" s="1457"/>
      <c r="LH310" s="1457"/>
      <c r="LI310" s="1457"/>
      <c r="LJ310" s="1457"/>
      <c r="LK310" s="1457"/>
      <c r="LL310" s="1457"/>
      <c r="LM310" s="1457"/>
      <c r="LN310" s="1457"/>
      <c r="LO310" s="1457"/>
      <c r="LP310" s="1457"/>
      <c r="LQ310" s="1457"/>
      <c r="LR310" s="1458"/>
      <c r="LS310" s="1456"/>
      <c r="LT310" s="1457"/>
      <c r="LU310" s="1457"/>
      <c r="LV310" s="1457"/>
      <c r="LW310" s="1457"/>
      <c r="LX310" s="1457"/>
      <c r="LY310" s="1457"/>
      <c r="LZ310" s="1457"/>
      <c r="MA310" s="1457"/>
      <c r="MB310" s="1457"/>
      <c r="MC310" s="1457"/>
      <c r="MD310" s="1457"/>
      <c r="ME310" s="1457"/>
      <c r="MF310" s="1457"/>
      <c r="MG310" s="1457"/>
      <c r="MH310" s="1457"/>
      <c r="MI310" s="1457"/>
      <c r="MJ310" s="1457"/>
      <c r="MK310" s="1457"/>
      <c r="ML310" s="1457"/>
      <c r="MM310" s="1457"/>
      <c r="MN310" s="1457"/>
      <c r="MO310" s="1457"/>
      <c r="MP310" s="1457"/>
      <c r="MQ310" s="1457"/>
      <c r="MR310" s="1457"/>
      <c r="MS310" s="1457"/>
      <c r="MT310" s="1457"/>
      <c r="MU310" s="1457"/>
      <c r="MV310" s="1457"/>
      <c r="MW310" s="1457"/>
      <c r="MX310" s="1457"/>
      <c r="MY310" s="1458"/>
      <c r="MZ310" s="1456"/>
      <c r="NA310" s="1457"/>
      <c r="NB310" s="1457"/>
      <c r="NC310" s="1457"/>
      <c r="ND310" s="1457"/>
      <c r="NE310" s="1457"/>
      <c r="NF310" s="1457"/>
      <c r="NG310" s="1457"/>
      <c r="NH310" s="1457"/>
      <c r="NI310" s="1457"/>
      <c r="NJ310" s="1457"/>
      <c r="NK310" s="1457"/>
      <c r="NL310" s="1457"/>
      <c r="NM310" s="1457"/>
      <c r="NN310" s="1457"/>
      <c r="NO310" s="1457"/>
      <c r="NP310" s="1457"/>
      <c r="NQ310" s="1457"/>
      <c r="NR310" s="1457"/>
      <c r="NS310" s="1457"/>
      <c r="NT310" s="1457"/>
      <c r="NU310" s="1457"/>
      <c r="NV310" s="1457"/>
      <c r="NW310" s="1457"/>
      <c r="NX310" s="1457"/>
      <c r="NY310" s="1457"/>
      <c r="NZ310" s="1457"/>
      <c r="OA310" s="1457"/>
      <c r="OB310" s="1457"/>
      <c r="OC310" s="1457"/>
      <c r="OD310" s="1457"/>
      <c r="OE310" s="1457"/>
      <c r="OF310" s="1458"/>
      <c r="OG310" s="1456"/>
      <c r="OH310" s="1457"/>
      <c r="OI310" s="1457"/>
      <c r="OJ310" s="1457"/>
      <c r="OK310" s="1457"/>
      <c r="OL310" s="1457"/>
      <c r="OM310" s="1457"/>
      <c r="ON310" s="1457"/>
      <c r="OO310" s="1457"/>
      <c r="OP310" s="1457"/>
      <c r="OQ310" s="1457"/>
      <c r="OR310" s="1457"/>
      <c r="OS310" s="1457"/>
      <c r="OT310" s="1457"/>
      <c r="OU310" s="1457"/>
      <c r="OV310" s="1457"/>
      <c r="OW310" s="1457"/>
      <c r="OX310" s="1457"/>
      <c r="OY310" s="1457"/>
      <c r="OZ310" s="1457"/>
      <c r="PA310" s="1457"/>
      <c r="PB310" s="1457"/>
      <c r="PC310" s="1457"/>
      <c r="PD310" s="1457"/>
      <c r="PE310" s="1457"/>
      <c r="PF310" s="1457"/>
      <c r="PG310" s="1457"/>
      <c r="PH310" s="1457"/>
      <c r="PI310" s="1457"/>
      <c r="PJ310" s="1457"/>
      <c r="PK310" s="1457"/>
      <c r="PL310" s="1457"/>
      <c r="PM310" s="1458"/>
      <c r="PN310" s="1456"/>
      <c r="PO310" s="1457"/>
      <c r="PP310" s="1457"/>
      <c r="PQ310" s="1457"/>
      <c r="PR310" s="1457"/>
      <c r="PS310" s="1457"/>
      <c r="PT310" s="1457"/>
      <c r="PU310" s="1457"/>
      <c r="PV310" s="1457"/>
      <c r="PW310" s="1457"/>
      <c r="PX310" s="1457"/>
      <c r="PY310" s="1457"/>
      <c r="PZ310" s="1457"/>
      <c r="QA310" s="1457"/>
      <c r="QB310" s="1457"/>
      <c r="QC310" s="1457"/>
      <c r="QD310" s="1457"/>
      <c r="QE310" s="1457"/>
      <c r="QF310" s="1457"/>
      <c r="QG310" s="1457"/>
      <c r="QH310" s="1457"/>
      <c r="QI310" s="1457"/>
      <c r="QJ310" s="1457"/>
      <c r="QK310" s="1457"/>
      <c r="QL310" s="1457"/>
      <c r="QM310" s="1457"/>
      <c r="QN310" s="1457"/>
      <c r="QO310" s="1457"/>
      <c r="QP310" s="1457"/>
      <c r="QQ310" s="1457"/>
      <c r="QR310" s="1457"/>
      <c r="QS310" s="1457"/>
      <c r="QT310" s="1458"/>
      <c r="QU310" s="1456"/>
      <c r="QV310" s="1457"/>
      <c r="QW310" s="1457"/>
      <c r="QX310" s="1457"/>
      <c r="QY310" s="1457"/>
      <c r="QZ310" s="1457"/>
      <c r="RA310" s="1457"/>
      <c r="RB310" s="1457"/>
      <c r="RC310" s="1457"/>
      <c r="RD310" s="1457"/>
      <c r="RE310" s="1457"/>
      <c r="RF310" s="1457"/>
      <c r="RG310" s="1457"/>
      <c r="RH310" s="1457"/>
      <c r="RI310" s="1457"/>
      <c r="RJ310" s="1457"/>
      <c r="RK310" s="1457"/>
      <c r="RL310" s="1457"/>
      <c r="RM310" s="1457"/>
      <c r="RN310" s="1457"/>
      <c r="RO310" s="1457"/>
      <c r="RP310" s="1457"/>
      <c r="RQ310" s="1457"/>
      <c r="RR310" s="1457"/>
      <c r="RS310" s="1457"/>
      <c r="RT310" s="1457"/>
      <c r="RU310" s="1457"/>
      <c r="RV310" s="1457"/>
      <c r="RW310" s="1457"/>
      <c r="RX310" s="1457"/>
      <c r="RY310" s="1457"/>
      <c r="RZ310" s="1457"/>
      <c r="SA310" s="1458"/>
      <c r="SB310" s="1456"/>
      <c r="SC310" s="1457"/>
      <c r="SD310" s="1457"/>
      <c r="SE310" s="1457"/>
      <c r="SF310" s="1457"/>
      <c r="SG310" s="1457"/>
      <c r="SH310" s="1457"/>
      <c r="SI310" s="1457"/>
      <c r="SJ310" s="1457"/>
      <c r="SK310" s="1457"/>
      <c r="SL310" s="1457"/>
      <c r="SM310" s="1457"/>
      <c r="SN310" s="1457"/>
      <c r="SO310" s="1457"/>
      <c r="SP310" s="1457"/>
      <c r="SQ310" s="1457"/>
      <c r="SR310" s="1457"/>
      <c r="SS310" s="1457"/>
      <c r="ST310" s="1457"/>
      <c r="SU310" s="1457"/>
      <c r="SV310" s="1457"/>
      <c r="SW310" s="1457"/>
      <c r="SX310" s="1457"/>
      <c r="SY310" s="1457"/>
      <c r="SZ310" s="1457"/>
      <c r="TA310" s="1457"/>
      <c r="TB310" s="1457"/>
      <c r="TC310" s="1457"/>
      <c r="TD310" s="1457"/>
      <c r="TE310" s="1457"/>
      <c r="TF310" s="1457"/>
      <c r="TG310" s="1457"/>
      <c r="TH310" s="1458"/>
      <c r="TI310" s="1456"/>
      <c r="TJ310" s="1457"/>
      <c r="TK310" s="1457"/>
      <c r="TL310" s="1457"/>
      <c r="TM310" s="1457"/>
      <c r="TN310" s="1457"/>
      <c r="TO310" s="1457"/>
      <c r="TP310" s="1457"/>
      <c r="TQ310" s="1457"/>
      <c r="TR310" s="1457"/>
      <c r="TS310" s="1457"/>
      <c r="TT310" s="1457"/>
      <c r="TU310" s="1457"/>
      <c r="TV310" s="1457"/>
      <c r="TW310" s="1457"/>
      <c r="TX310" s="1457"/>
      <c r="TY310" s="1457"/>
      <c r="TZ310" s="1457"/>
      <c r="UA310" s="1457"/>
      <c r="UB310" s="1457"/>
      <c r="UC310" s="1457"/>
      <c r="UD310" s="1457"/>
      <c r="UE310" s="1457"/>
      <c r="UF310" s="1457"/>
      <c r="UG310" s="1457"/>
      <c r="UH310" s="1457"/>
      <c r="UI310" s="1457"/>
      <c r="UJ310" s="1457"/>
      <c r="UK310" s="1457"/>
      <c r="UL310" s="1457"/>
      <c r="UM310" s="1457"/>
      <c r="UN310" s="1457"/>
      <c r="UO310" s="1458"/>
      <c r="UP310" s="1456"/>
      <c r="UQ310" s="1457"/>
      <c r="UR310" s="1457"/>
      <c r="US310" s="1457"/>
      <c r="UT310" s="1457"/>
      <c r="UU310" s="1457"/>
      <c r="UV310" s="1457"/>
      <c r="UW310" s="1457"/>
      <c r="UX310" s="1457"/>
      <c r="UY310" s="1457"/>
      <c r="UZ310" s="1457"/>
      <c r="VA310" s="1457"/>
      <c r="VB310" s="1457"/>
      <c r="VC310" s="1457"/>
      <c r="VD310" s="1457"/>
      <c r="VE310" s="1457"/>
      <c r="VF310" s="1457"/>
      <c r="VG310" s="1457"/>
      <c r="VH310" s="1457"/>
      <c r="VI310" s="1457"/>
      <c r="VJ310" s="1457"/>
      <c r="VK310" s="1457"/>
      <c r="VL310" s="1457"/>
      <c r="VM310" s="1457"/>
      <c r="VN310" s="1457"/>
      <c r="VO310" s="1457"/>
      <c r="VP310" s="1457"/>
      <c r="VQ310" s="1457"/>
      <c r="VR310" s="1457"/>
      <c r="VS310" s="1457"/>
      <c r="VT310" s="1457"/>
      <c r="VU310" s="1457"/>
      <c r="VV310" s="1458"/>
      <c r="VW310" s="1456"/>
      <c r="VX310" s="1457"/>
      <c r="VY310" s="1457"/>
      <c r="VZ310" s="1457"/>
      <c r="WA310" s="1457"/>
      <c r="WB310" s="1457"/>
      <c r="WC310" s="1457"/>
      <c r="WD310" s="1457"/>
      <c r="WE310" s="1457"/>
      <c r="WF310" s="1457"/>
      <c r="WG310" s="1457"/>
      <c r="WH310" s="1457"/>
      <c r="WI310" s="1457"/>
      <c r="WJ310" s="1457"/>
      <c r="WK310" s="1457"/>
      <c r="WL310" s="1457"/>
      <c r="WM310" s="1457"/>
      <c r="WN310" s="1457"/>
      <c r="WO310" s="1457"/>
      <c r="WP310" s="1457"/>
      <c r="WQ310" s="1457"/>
      <c r="WR310" s="1457"/>
      <c r="WS310" s="1457"/>
      <c r="WT310" s="1457"/>
      <c r="WU310" s="1457"/>
      <c r="WV310" s="1457"/>
      <c r="WW310" s="1457"/>
      <c r="WX310" s="1457"/>
      <c r="WY310" s="1457"/>
      <c r="WZ310" s="1457"/>
      <c r="XA310" s="1457"/>
      <c r="XB310" s="1457"/>
      <c r="XC310" s="1458"/>
      <c r="XD310" s="1456"/>
      <c r="XE310" s="1457"/>
      <c r="XF310" s="1457"/>
      <c r="XG310" s="1457"/>
      <c r="XH310" s="1457"/>
      <c r="XI310" s="1457"/>
      <c r="XJ310" s="1457"/>
      <c r="XK310" s="1457"/>
      <c r="XL310" s="1457"/>
      <c r="XM310" s="1457"/>
      <c r="XN310" s="1457"/>
      <c r="XO310" s="1457"/>
      <c r="XP310" s="1457"/>
      <c r="XQ310" s="1457"/>
      <c r="XR310" s="1457"/>
      <c r="XS310" s="1457"/>
      <c r="XT310" s="1457"/>
      <c r="XU310" s="1457"/>
      <c r="XV310" s="1457"/>
      <c r="XW310" s="1457"/>
      <c r="XX310" s="1457"/>
      <c r="XY310" s="1457"/>
      <c r="XZ310" s="1457"/>
      <c r="YA310" s="1457"/>
      <c r="YB310" s="1457"/>
      <c r="YC310" s="1457"/>
      <c r="YD310" s="1457"/>
      <c r="YE310" s="1457"/>
      <c r="YF310" s="1457"/>
      <c r="YG310" s="1457"/>
      <c r="YH310" s="1457"/>
      <c r="YI310" s="1457"/>
      <c r="YJ310" s="1458"/>
      <c r="YK310" s="1456"/>
      <c r="YL310" s="1457"/>
      <c r="YM310" s="1457"/>
      <c r="YN310" s="1457"/>
      <c r="YO310" s="1457"/>
      <c r="YP310" s="1457"/>
      <c r="YQ310" s="1457"/>
      <c r="YR310" s="1457"/>
      <c r="YS310" s="1457"/>
      <c r="YT310" s="1457"/>
      <c r="YU310" s="1457"/>
      <c r="YV310" s="1457"/>
      <c r="YW310" s="1457"/>
      <c r="YX310" s="1457"/>
      <c r="YY310" s="1457"/>
      <c r="YZ310" s="1457"/>
      <c r="ZA310" s="1457"/>
      <c r="ZB310" s="1457"/>
      <c r="ZC310" s="1457"/>
      <c r="ZD310" s="1457"/>
      <c r="ZE310" s="1457"/>
      <c r="ZF310" s="1457"/>
      <c r="ZG310" s="1457"/>
      <c r="ZH310" s="1457"/>
      <c r="ZI310" s="1457"/>
      <c r="ZJ310" s="1457"/>
      <c r="ZK310" s="1457"/>
      <c r="ZL310" s="1457"/>
      <c r="ZM310" s="1457"/>
      <c r="ZN310" s="1457"/>
      <c r="ZO310" s="1457"/>
      <c r="ZP310" s="1457"/>
      <c r="ZQ310" s="1458"/>
      <c r="ZR310" s="1456"/>
      <c r="ZS310" s="1457"/>
      <c r="ZT310" s="1457"/>
      <c r="ZU310" s="1457"/>
      <c r="ZV310" s="1457"/>
      <c r="ZW310" s="1457"/>
      <c r="ZX310" s="1457"/>
      <c r="ZY310" s="1457"/>
      <c r="ZZ310" s="1457"/>
      <c r="AAA310" s="1457"/>
      <c r="AAB310" s="1457"/>
      <c r="AAC310" s="1457"/>
      <c r="AAD310" s="1457"/>
      <c r="AAE310" s="1457"/>
      <c r="AAF310" s="1457"/>
      <c r="AAG310" s="1457"/>
      <c r="AAH310" s="1457"/>
      <c r="AAI310" s="1457"/>
      <c r="AAJ310" s="1457"/>
      <c r="AAK310" s="1457"/>
      <c r="AAL310" s="1457"/>
      <c r="AAM310" s="1457"/>
      <c r="AAN310" s="1457"/>
      <c r="AAO310" s="1457"/>
      <c r="AAP310" s="1457"/>
      <c r="AAQ310" s="1457"/>
      <c r="AAR310" s="1457"/>
      <c r="AAS310" s="1457"/>
      <c r="AAT310" s="1457"/>
      <c r="AAU310" s="1457"/>
      <c r="AAV310" s="1457"/>
      <c r="AAW310" s="1457"/>
      <c r="AAX310" s="1458"/>
      <c r="AAY310" s="1456"/>
      <c r="AAZ310" s="1457"/>
      <c r="ABA310" s="1457"/>
      <c r="ABB310" s="1457"/>
      <c r="ABC310" s="1457"/>
      <c r="ABD310" s="1457"/>
      <c r="ABE310" s="1457"/>
      <c r="ABF310" s="1457"/>
      <c r="ABG310" s="1457"/>
      <c r="ABH310" s="1457"/>
      <c r="ABI310" s="1457"/>
      <c r="ABJ310" s="1457"/>
      <c r="ABK310" s="1457"/>
      <c r="ABL310" s="1457"/>
      <c r="ABM310" s="1457"/>
      <c r="ABN310" s="1457"/>
      <c r="ABO310" s="1457"/>
      <c r="ABP310" s="1457"/>
      <c r="ABQ310" s="1457"/>
      <c r="ABR310" s="1457"/>
      <c r="ABS310" s="1457"/>
      <c r="ABT310" s="1457"/>
      <c r="ABU310" s="1457"/>
      <c r="ABV310" s="1457"/>
      <c r="ABW310" s="1457"/>
      <c r="ABX310" s="1457"/>
      <c r="ABY310" s="1457"/>
      <c r="ABZ310" s="1457"/>
      <c r="ACA310" s="1457"/>
      <c r="ACB310" s="1457"/>
      <c r="ACC310" s="1457"/>
      <c r="ACD310" s="1457"/>
      <c r="ACE310" s="1458"/>
      <c r="ACF310" s="1456"/>
      <c r="ACG310" s="1457"/>
      <c r="ACH310" s="1457"/>
      <c r="ACI310" s="1457"/>
      <c r="ACJ310" s="1457"/>
      <c r="ACK310" s="1457"/>
      <c r="ACL310" s="1457"/>
      <c r="ACM310" s="1457"/>
      <c r="ACN310" s="1457"/>
      <c r="ACO310" s="1457"/>
      <c r="ACP310" s="1457"/>
      <c r="ACQ310" s="1457"/>
      <c r="ACR310" s="1457"/>
      <c r="ACS310" s="1457"/>
      <c r="ACT310" s="1457"/>
      <c r="ACU310" s="1457"/>
      <c r="ACV310" s="1457"/>
      <c r="ACW310" s="1457"/>
      <c r="ACX310" s="1457"/>
      <c r="ACY310" s="1457"/>
      <c r="ACZ310" s="1457"/>
      <c r="ADA310" s="1457"/>
      <c r="ADB310" s="1457"/>
      <c r="ADC310" s="1457"/>
      <c r="ADD310" s="1457"/>
      <c r="ADE310" s="1457"/>
      <c r="ADF310" s="1457"/>
      <c r="ADG310" s="1457"/>
      <c r="ADH310" s="1457"/>
      <c r="ADI310" s="1457"/>
      <c r="ADJ310" s="1457"/>
      <c r="ADK310" s="1457"/>
      <c r="ADL310" s="1458"/>
      <c r="ADM310" s="1456"/>
      <c r="ADN310" s="1457"/>
      <c r="ADO310" s="1457"/>
      <c r="ADP310" s="1457"/>
      <c r="ADQ310" s="1457"/>
      <c r="ADR310" s="1457"/>
      <c r="ADS310" s="1457"/>
      <c r="ADT310" s="1457"/>
      <c r="ADU310" s="1457"/>
      <c r="ADV310" s="1457"/>
      <c r="ADW310" s="1457"/>
      <c r="ADX310" s="1457"/>
      <c r="ADY310" s="1457"/>
      <c r="ADZ310" s="1457"/>
      <c r="AEA310" s="1457"/>
      <c r="AEB310" s="1457"/>
      <c r="AEC310" s="1457"/>
      <c r="AED310" s="1457"/>
      <c r="AEE310" s="1457"/>
      <c r="AEF310" s="1457"/>
      <c r="AEG310" s="1457"/>
      <c r="AEH310" s="1457"/>
      <c r="AEI310" s="1457"/>
      <c r="AEJ310" s="1457"/>
      <c r="AEK310" s="1457"/>
      <c r="AEL310" s="1457"/>
      <c r="AEM310" s="1457"/>
      <c r="AEN310" s="1457"/>
      <c r="AEO310" s="1457"/>
      <c r="AEP310" s="1457"/>
      <c r="AEQ310" s="1457"/>
      <c r="AER310" s="1457"/>
      <c r="AES310" s="1458"/>
      <c r="AET310" s="1456"/>
      <c r="AEU310" s="1457"/>
      <c r="AEV310" s="1457"/>
      <c r="AEW310" s="1457"/>
      <c r="AEX310" s="1457"/>
      <c r="AEY310" s="1457"/>
      <c r="AEZ310" s="1457"/>
      <c r="AFA310" s="1457"/>
      <c r="AFB310" s="1457"/>
      <c r="AFC310" s="1457"/>
      <c r="AFD310" s="1457"/>
      <c r="AFE310" s="1457"/>
      <c r="AFF310" s="1457"/>
      <c r="AFG310" s="1457"/>
      <c r="AFH310" s="1457"/>
      <c r="AFI310" s="1457"/>
      <c r="AFJ310" s="1457"/>
      <c r="AFK310" s="1457"/>
      <c r="AFL310" s="1457"/>
      <c r="AFM310" s="1457"/>
      <c r="AFN310" s="1457"/>
      <c r="AFO310" s="1457"/>
      <c r="AFP310" s="1457"/>
      <c r="AFQ310" s="1457"/>
      <c r="AFR310" s="1457"/>
      <c r="AFS310" s="1457"/>
      <c r="AFT310" s="1457"/>
      <c r="AFU310" s="1457"/>
      <c r="AFV310" s="1457"/>
      <c r="AFW310" s="1457"/>
      <c r="AFX310" s="1457"/>
      <c r="AFY310" s="1457"/>
      <c r="AFZ310" s="1458"/>
      <c r="AGA310" s="1456"/>
      <c r="AGB310" s="1457"/>
      <c r="AGC310" s="1457"/>
      <c r="AGD310" s="1457"/>
      <c r="AGE310" s="1457"/>
      <c r="AGF310" s="1457"/>
      <c r="AGG310" s="1457"/>
      <c r="AGH310" s="1457"/>
      <c r="AGI310" s="1457"/>
      <c r="AGJ310" s="1457"/>
      <c r="AGK310" s="1457"/>
      <c r="AGL310" s="1457"/>
      <c r="AGM310" s="1457"/>
      <c r="AGN310" s="1457"/>
      <c r="AGO310" s="1457"/>
      <c r="AGP310" s="1457"/>
      <c r="AGQ310" s="1457"/>
      <c r="AGR310" s="1457"/>
      <c r="AGS310" s="1457"/>
      <c r="AGT310" s="1457"/>
      <c r="AGU310" s="1457"/>
      <c r="AGV310" s="1457"/>
      <c r="AGW310" s="1457"/>
      <c r="AGX310" s="1457"/>
      <c r="AGY310" s="1457"/>
      <c r="AGZ310" s="1457"/>
      <c r="AHA310" s="1457"/>
      <c r="AHB310" s="1457"/>
      <c r="AHC310" s="1457"/>
      <c r="AHD310" s="1457"/>
      <c r="AHE310" s="1457"/>
      <c r="AHF310" s="1457"/>
      <c r="AHG310" s="1458"/>
      <c r="AHH310" s="1456"/>
      <c r="AHI310" s="1457"/>
      <c r="AHJ310" s="1457"/>
      <c r="AHK310" s="1457"/>
      <c r="AHL310" s="1457"/>
      <c r="AHM310" s="1457"/>
      <c r="AHN310" s="1457"/>
      <c r="AHO310" s="1457"/>
      <c r="AHP310" s="1457"/>
      <c r="AHQ310" s="1457"/>
      <c r="AHR310" s="1457"/>
      <c r="AHS310" s="1457"/>
      <c r="AHT310" s="1457"/>
      <c r="AHU310" s="1457"/>
      <c r="AHV310" s="1457"/>
      <c r="AHW310" s="1457"/>
      <c r="AHX310" s="1457"/>
      <c r="AHY310" s="1457"/>
      <c r="AHZ310" s="1457"/>
      <c r="AIA310" s="1457"/>
      <c r="AIB310" s="1457"/>
      <c r="AIC310" s="1457"/>
      <c r="AID310" s="1457"/>
      <c r="AIE310" s="1457"/>
      <c r="AIF310" s="1457"/>
      <c r="AIG310" s="1457"/>
      <c r="AIH310" s="1457"/>
      <c r="AII310" s="1457"/>
      <c r="AIJ310" s="1457"/>
      <c r="AIK310" s="1457"/>
      <c r="AIL310" s="1457"/>
      <c r="AIM310" s="1457"/>
      <c r="AIN310" s="1458"/>
      <c r="AIO310" s="1456"/>
      <c r="AIP310" s="1457"/>
      <c r="AIQ310" s="1457"/>
      <c r="AIR310" s="1457"/>
      <c r="AIS310" s="1457"/>
      <c r="AIT310" s="1457"/>
      <c r="AIU310" s="1457"/>
      <c r="AIV310" s="1457"/>
      <c r="AIW310" s="1457"/>
      <c r="AIX310" s="1457"/>
      <c r="AIY310" s="1457"/>
      <c r="AIZ310" s="1457"/>
      <c r="AJA310" s="1457"/>
      <c r="AJB310" s="1457"/>
      <c r="AJC310" s="1457"/>
      <c r="AJD310" s="1457"/>
      <c r="AJE310" s="1457"/>
      <c r="AJF310" s="1457"/>
      <c r="AJG310" s="1457"/>
      <c r="AJH310" s="1457"/>
      <c r="AJI310" s="1457"/>
      <c r="AJJ310" s="1457"/>
      <c r="AJK310" s="1457"/>
      <c r="AJL310" s="1457"/>
      <c r="AJM310" s="1457"/>
      <c r="AJN310" s="1457"/>
      <c r="AJO310" s="1457"/>
      <c r="AJP310" s="1457"/>
      <c r="AJQ310" s="1457"/>
      <c r="AJR310" s="1457"/>
      <c r="AJS310" s="1457"/>
      <c r="AJT310" s="1457"/>
      <c r="AJU310" s="1458"/>
      <c r="AJV310" s="1456"/>
      <c r="AJW310" s="1457"/>
      <c r="AJX310" s="1457"/>
      <c r="AJY310" s="1457"/>
      <c r="AJZ310" s="1457"/>
      <c r="AKA310" s="1457"/>
      <c r="AKB310" s="1457"/>
      <c r="AKC310" s="1457"/>
      <c r="AKD310" s="1457"/>
      <c r="AKE310" s="1457"/>
      <c r="AKF310" s="1457"/>
      <c r="AKG310" s="1457"/>
      <c r="AKH310" s="1457"/>
      <c r="AKI310" s="1457"/>
      <c r="AKJ310" s="1457"/>
      <c r="AKK310" s="1457"/>
      <c r="AKL310" s="1457"/>
      <c r="AKM310" s="1457"/>
      <c r="AKN310" s="1457"/>
      <c r="AKO310" s="1457"/>
      <c r="AKP310" s="1457"/>
      <c r="AKQ310" s="1457"/>
      <c r="AKR310" s="1457"/>
      <c r="AKS310" s="1457"/>
      <c r="AKT310" s="1457"/>
      <c r="AKU310" s="1457"/>
      <c r="AKV310" s="1457"/>
      <c r="AKW310" s="1457"/>
      <c r="AKX310" s="1457"/>
      <c r="AKY310" s="1457"/>
      <c r="AKZ310" s="1457"/>
      <c r="ALA310" s="1457"/>
      <c r="ALB310" s="1458"/>
      <c r="ALC310" s="1456"/>
      <c r="ALD310" s="1457"/>
      <c r="ALE310" s="1457"/>
      <c r="ALF310" s="1457"/>
      <c r="ALG310" s="1457"/>
      <c r="ALH310" s="1457"/>
      <c r="ALI310" s="1457"/>
      <c r="ALJ310" s="1457"/>
      <c r="ALK310" s="1457"/>
      <c r="ALL310" s="1457"/>
      <c r="ALM310" s="1457"/>
      <c r="ALN310" s="1457"/>
      <c r="ALO310" s="1457"/>
      <c r="ALP310" s="1457"/>
      <c r="ALQ310" s="1457"/>
      <c r="ALR310" s="1457"/>
      <c r="ALS310" s="1457"/>
      <c r="ALT310" s="1457"/>
      <c r="ALU310" s="1457"/>
      <c r="ALV310" s="1457"/>
      <c r="ALW310" s="1457"/>
      <c r="ALX310" s="1457"/>
      <c r="ALY310" s="1457"/>
      <c r="ALZ310" s="1457"/>
      <c r="AMA310" s="1457"/>
      <c r="AMB310" s="1457"/>
      <c r="AMC310" s="1457"/>
      <c r="AMD310" s="1457"/>
      <c r="AME310" s="1457"/>
      <c r="AMF310" s="1457"/>
      <c r="AMG310" s="1457"/>
      <c r="AMH310" s="1457"/>
      <c r="AMI310" s="1458"/>
      <c r="AMJ310" s="1456"/>
      <c r="AMK310" s="1457"/>
      <c r="AML310" s="1457"/>
      <c r="AMM310" s="1457"/>
      <c r="AMN310" s="1457"/>
      <c r="AMO310" s="1457"/>
      <c r="AMP310" s="1457"/>
      <c r="AMQ310" s="1457"/>
      <c r="AMR310" s="1457"/>
      <c r="AMS310" s="1457"/>
      <c r="AMT310" s="1457"/>
      <c r="AMU310" s="1457"/>
      <c r="AMV310" s="1457"/>
      <c r="AMW310" s="1457"/>
      <c r="AMX310" s="1457"/>
      <c r="AMY310" s="1457"/>
      <c r="AMZ310" s="1457"/>
      <c r="ANA310" s="1457"/>
      <c r="ANB310" s="1457"/>
      <c r="ANC310" s="1457"/>
      <c r="AND310" s="1457"/>
      <c r="ANE310" s="1457"/>
      <c r="ANF310" s="1457"/>
      <c r="ANG310" s="1457"/>
      <c r="ANH310" s="1457"/>
      <c r="ANI310" s="1457"/>
      <c r="ANJ310" s="1457"/>
      <c r="ANK310" s="1457"/>
      <c r="ANL310" s="1457"/>
      <c r="ANM310" s="1457"/>
      <c r="ANN310" s="1457"/>
      <c r="ANO310" s="1457"/>
      <c r="ANP310" s="1458"/>
      <c r="ANQ310" s="1456"/>
      <c r="ANR310" s="1457"/>
      <c r="ANS310" s="1457"/>
      <c r="ANT310" s="1457"/>
      <c r="ANU310" s="1457"/>
      <c r="ANV310" s="1457"/>
      <c r="ANW310" s="1457"/>
      <c r="ANX310" s="1457"/>
      <c r="ANY310" s="1457"/>
      <c r="ANZ310" s="1457"/>
      <c r="AOA310" s="1457"/>
      <c r="AOB310" s="1457"/>
      <c r="AOC310" s="1457"/>
      <c r="AOD310" s="1457"/>
      <c r="AOE310" s="1457"/>
      <c r="AOF310" s="1457"/>
      <c r="AOG310" s="1457"/>
      <c r="AOH310" s="1457"/>
      <c r="AOI310" s="1457"/>
      <c r="AOJ310" s="1457"/>
      <c r="AOK310" s="1457"/>
      <c r="AOL310" s="1457"/>
      <c r="AOM310" s="1457"/>
      <c r="AON310" s="1457"/>
      <c r="AOO310" s="1457"/>
      <c r="AOP310" s="1457"/>
      <c r="AOQ310" s="1457"/>
      <c r="AOR310" s="1457"/>
      <c r="AOS310" s="1457"/>
      <c r="AOT310" s="1457"/>
      <c r="AOU310" s="1457"/>
      <c r="AOV310" s="1457"/>
      <c r="AOW310" s="1458"/>
      <c r="AOX310" s="1456"/>
      <c r="AOY310" s="1457"/>
      <c r="AOZ310" s="1457"/>
      <c r="APA310" s="1457"/>
      <c r="APB310" s="1457"/>
      <c r="APC310" s="1457"/>
      <c r="APD310" s="1457"/>
      <c r="APE310" s="1457"/>
      <c r="APF310" s="1457"/>
      <c r="APG310" s="1457"/>
      <c r="APH310" s="1457"/>
      <c r="API310" s="1457"/>
      <c r="APJ310" s="1457"/>
      <c r="APK310" s="1457"/>
      <c r="APL310" s="1457"/>
      <c r="APM310" s="1457"/>
      <c r="APN310" s="1457"/>
      <c r="APO310" s="1457"/>
      <c r="APP310" s="1457"/>
      <c r="APQ310" s="1457"/>
      <c r="APR310" s="1457"/>
      <c r="APS310" s="1457"/>
      <c r="APT310" s="1457"/>
      <c r="APU310" s="1457"/>
      <c r="APV310" s="1457"/>
      <c r="APW310" s="1457"/>
      <c r="APX310" s="1457"/>
      <c r="APY310" s="1457"/>
      <c r="APZ310" s="1457"/>
      <c r="AQA310" s="1457"/>
      <c r="AQB310" s="1457"/>
      <c r="AQC310" s="1457"/>
      <c r="AQD310" s="1458"/>
      <c r="AQE310" s="1456"/>
      <c r="AQF310" s="1457"/>
      <c r="AQG310" s="1457"/>
      <c r="AQH310" s="1457"/>
      <c r="AQI310" s="1457"/>
      <c r="AQJ310" s="1457"/>
      <c r="AQK310" s="1457"/>
      <c r="AQL310" s="1457"/>
      <c r="AQM310" s="1457"/>
      <c r="AQN310" s="1457"/>
      <c r="AQO310" s="1457"/>
      <c r="AQP310" s="1457"/>
      <c r="AQQ310" s="1457"/>
      <c r="AQR310" s="1457"/>
      <c r="AQS310" s="1457"/>
      <c r="AQT310" s="1457"/>
      <c r="AQU310" s="1457"/>
      <c r="AQV310" s="1457"/>
      <c r="AQW310" s="1457"/>
      <c r="AQX310" s="1457"/>
      <c r="AQY310" s="1457"/>
      <c r="AQZ310" s="1457"/>
      <c r="ARA310" s="1457"/>
      <c r="ARB310" s="1457"/>
      <c r="ARC310" s="1457"/>
      <c r="ARD310" s="1457"/>
      <c r="ARE310" s="1457"/>
      <c r="ARF310" s="1457"/>
      <c r="ARG310" s="1457"/>
      <c r="ARH310" s="1457"/>
      <c r="ARI310" s="1457"/>
      <c r="ARJ310" s="1457"/>
      <c r="ARK310" s="1458"/>
      <c r="ARL310" s="1456"/>
      <c r="ARM310" s="1457"/>
      <c r="ARN310" s="1457"/>
      <c r="ARO310" s="1457"/>
      <c r="ARP310" s="1457"/>
      <c r="ARQ310" s="1457"/>
      <c r="ARR310" s="1457"/>
      <c r="ARS310" s="1457"/>
      <c r="ART310" s="1457"/>
      <c r="ARU310" s="1457"/>
      <c r="ARV310" s="1457"/>
      <c r="ARW310" s="1457"/>
      <c r="ARX310" s="1457"/>
      <c r="ARY310" s="1457"/>
      <c r="ARZ310" s="1457"/>
      <c r="ASA310" s="1457"/>
      <c r="ASB310" s="1457"/>
      <c r="ASC310" s="1457"/>
      <c r="ASD310" s="1457"/>
      <c r="ASE310" s="1457"/>
      <c r="ASF310" s="1457"/>
      <c r="ASG310" s="1457"/>
      <c r="ASH310" s="1457"/>
      <c r="ASI310" s="1457"/>
      <c r="ASJ310" s="1457"/>
      <c r="ASK310" s="1457"/>
      <c r="ASL310" s="1457"/>
      <c r="ASM310" s="1457"/>
      <c r="ASN310" s="1457"/>
      <c r="ASO310" s="1457"/>
      <c r="ASP310" s="1457"/>
      <c r="ASQ310" s="1457"/>
      <c r="ASR310" s="1458"/>
      <c r="ASS310" s="1456"/>
      <c r="AST310" s="1457"/>
      <c r="ASU310" s="1457"/>
      <c r="ASV310" s="1457"/>
      <c r="ASW310" s="1457"/>
      <c r="ASX310" s="1457"/>
      <c r="ASY310" s="1457"/>
      <c r="ASZ310" s="1457"/>
      <c r="ATA310" s="1457"/>
      <c r="ATB310" s="1457"/>
      <c r="ATC310" s="1457"/>
      <c r="ATD310" s="1457"/>
      <c r="ATE310" s="1457"/>
      <c r="ATF310" s="1457"/>
      <c r="ATG310" s="1457"/>
      <c r="ATH310" s="1457"/>
      <c r="ATI310" s="1457"/>
      <c r="ATJ310" s="1457"/>
      <c r="ATK310" s="1457"/>
      <c r="ATL310" s="1457"/>
      <c r="ATM310" s="1457"/>
      <c r="ATN310" s="1457"/>
      <c r="ATO310" s="1457"/>
      <c r="ATP310" s="1457"/>
      <c r="ATQ310" s="1457"/>
      <c r="ATR310" s="1457"/>
      <c r="ATS310" s="1457"/>
      <c r="ATT310" s="1457"/>
      <c r="ATU310" s="1457"/>
      <c r="ATV310" s="1457"/>
      <c r="ATW310" s="1457"/>
      <c r="ATX310" s="1457"/>
      <c r="ATY310" s="1458"/>
      <c r="ATZ310" s="1456"/>
      <c r="AUA310" s="1457"/>
      <c r="AUB310" s="1457"/>
      <c r="AUC310" s="1457"/>
      <c r="AUD310" s="1457"/>
      <c r="AUE310" s="1457"/>
      <c r="AUF310" s="1457"/>
      <c r="AUG310" s="1457"/>
      <c r="AUH310" s="1457"/>
      <c r="AUI310" s="1457"/>
      <c r="AUJ310" s="1457"/>
      <c r="AUK310" s="1457"/>
      <c r="AUL310" s="1457"/>
      <c r="AUM310" s="1457"/>
      <c r="AUN310" s="1457"/>
      <c r="AUO310" s="1457"/>
      <c r="AUP310" s="1457"/>
      <c r="AUQ310" s="1457"/>
      <c r="AUR310" s="1457"/>
      <c r="AUS310" s="1457"/>
      <c r="AUT310" s="1457"/>
      <c r="AUU310" s="1457"/>
      <c r="AUV310" s="1457"/>
      <c r="AUW310" s="1457"/>
      <c r="AUX310" s="1457"/>
      <c r="AUY310" s="1457"/>
      <c r="AUZ310" s="1457"/>
      <c r="AVA310" s="1457"/>
      <c r="AVB310" s="1457"/>
      <c r="AVC310" s="1457"/>
      <c r="AVD310" s="1457"/>
      <c r="AVE310" s="1457"/>
      <c r="AVF310" s="1458"/>
      <c r="AVG310" s="1456"/>
      <c r="AVH310" s="1457"/>
      <c r="AVI310" s="1457"/>
      <c r="AVJ310" s="1457"/>
      <c r="AVK310" s="1457"/>
      <c r="AVL310" s="1457"/>
      <c r="AVM310" s="1457"/>
      <c r="AVN310" s="1457"/>
      <c r="AVO310" s="1457"/>
      <c r="AVP310" s="1457"/>
      <c r="AVQ310" s="1457"/>
      <c r="AVR310" s="1457"/>
      <c r="AVS310" s="1457"/>
      <c r="AVT310" s="1457"/>
      <c r="AVU310" s="1457"/>
      <c r="AVV310" s="1457"/>
      <c r="AVW310" s="1457"/>
      <c r="AVX310" s="1457"/>
      <c r="AVY310" s="1457"/>
      <c r="AVZ310" s="1457"/>
      <c r="AWA310" s="1457"/>
      <c r="AWB310" s="1457"/>
      <c r="AWC310" s="1457"/>
      <c r="AWD310" s="1457"/>
      <c r="AWE310" s="1457"/>
      <c r="AWF310" s="1457"/>
      <c r="AWG310" s="1457"/>
      <c r="AWH310" s="1457"/>
      <c r="AWI310" s="1457"/>
      <c r="AWJ310" s="1457"/>
      <c r="AWK310" s="1457"/>
      <c r="AWL310" s="1457"/>
      <c r="AWM310" s="1458"/>
      <c r="AWN310" s="1456"/>
      <c r="AWO310" s="1457"/>
      <c r="AWP310" s="1457"/>
      <c r="AWQ310" s="1457"/>
      <c r="AWR310" s="1457"/>
      <c r="AWS310" s="1457"/>
      <c r="AWT310" s="1457"/>
      <c r="AWU310" s="1457"/>
      <c r="AWV310" s="1457"/>
      <c r="AWW310" s="1457"/>
      <c r="AWX310" s="1457"/>
      <c r="AWY310" s="1457"/>
      <c r="AWZ310" s="1457"/>
      <c r="AXA310" s="1457"/>
      <c r="AXB310" s="1457"/>
      <c r="AXC310" s="1457"/>
      <c r="AXD310" s="1457"/>
      <c r="AXE310" s="1457"/>
      <c r="AXF310" s="1457"/>
      <c r="AXG310" s="1457"/>
      <c r="AXH310" s="1457"/>
      <c r="AXI310" s="1457"/>
      <c r="AXJ310" s="1457"/>
      <c r="AXK310" s="1457"/>
      <c r="AXL310" s="1457"/>
      <c r="AXM310" s="1457"/>
      <c r="AXN310" s="1457"/>
      <c r="AXO310" s="1457"/>
      <c r="AXP310" s="1457"/>
      <c r="AXQ310" s="1457"/>
      <c r="AXR310" s="1457"/>
      <c r="AXS310" s="1457"/>
      <c r="AXT310" s="1458"/>
      <c r="AXU310" s="1456"/>
      <c r="AXV310" s="1457"/>
      <c r="AXW310" s="1457"/>
      <c r="AXX310" s="1457"/>
      <c r="AXY310" s="1457"/>
      <c r="AXZ310" s="1457"/>
      <c r="AYA310" s="1457"/>
      <c r="AYB310" s="1457"/>
      <c r="AYC310" s="1457"/>
      <c r="AYD310" s="1457"/>
      <c r="AYE310" s="1457"/>
      <c r="AYF310" s="1457"/>
      <c r="AYG310" s="1457"/>
      <c r="AYH310" s="1457"/>
      <c r="AYI310" s="1457"/>
      <c r="AYJ310" s="1457"/>
      <c r="AYK310" s="1457"/>
      <c r="AYL310" s="1457"/>
      <c r="AYM310" s="1457"/>
      <c r="AYN310" s="1457"/>
      <c r="AYO310" s="1457"/>
      <c r="AYP310" s="1457"/>
      <c r="AYQ310" s="1457"/>
      <c r="AYR310" s="1457"/>
      <c r="AYS310" s="1457"/>
      <c r="AYT310" s="1457"/>
      <c r="AYU310" s="1457"/>
      <c r="AYV310" s="1457"/>
      <c r="AYW310" s="1457"/>
      <c r="AYX310" s="1457"/>
      <c r="AYY310" s="1457"/>
      <c r="AYZ310" s="1457"/>
      <c r="AZA310" s="1458"/>
      <c r="AZB310" s="1456"/>
      <c r="AZC310" s="1457"/>
      <c r="AZD310" s="1457"/>
      <c r="AZE310" s="1457"/>
      <c r="AZF310" s="1457"/>
      <c r="AZG310" s="1457"/>
      <c r="AZH310" s="1457"/>
      <c r="AZI310" s="1457"/>
      <c r="AZJ310" s="1457"/>
      <c r="AZK310" s="1457"/>
      <c r="AZL310" s="1457"/>
      <c r="AZM310" s="1457"/>
      <c r="AZN310" s="1457"/>
      <c r="AZO310" s="1457"/>
      <c r="AZP310" s="1457"/>
      <c r="AZQ310" s="1457"/>
      <c r="AZR310" s="1457"/>
      <c r="AZS310" s="1457"/>
      <c r="AZT310" s="1457"/>
      <c r="AZU310" s="1457"/>
      <c r="AZV310" s="1457"/>
      <c r="AZW310" s="1457"/>
      <c r="AZX310" s="1457"/>
      <c r="AZY310" s="1457"/>
      <c r="AZZ310" s="1457"/>
      <c r="BAA310" s="1457"/>
      <c r="BAB310" s="1457"/>
      <c r="BAC310" s="1457"/>
      <c r="BAD310" s="1457"/>
      <c r="BAE310" s="1457"/>
      <c r="BAF310" s="1457"/>
      <c r="BAG310" s="1457"/>
      <c r="BAH310" s="1458"/>
      <c r="BAI310" s="1456"/>
      <c r="BAJ310" s="1457"/>
      <c r="BAK310" s="1457"/>
      <c r="BAL310" s="1457"/>
      <c r="BAM310" s="1457"/>
      <c r="BAN310" s="1457"/>
      <c r="BAO310" s="1457"/>
      <c r="BAP310" s="1457"/>
      <c r="BAQ310" s="1457"/>
      <c r="BAR310" s="1457"/>
      <c r="BAS310" s="1457"/>
      <c r="BAT310" s="1457"/>
      <c r="BAU310" s="1457"/>
      <c r="BAV310" s="1457"/>
      <c r="BAW310" s="1457"/>
      <c r="BAX310" s="1457"/>
      <c r="BAY310" s="1457"/>
      <c r="BAZ310" s="1457"/>
      <c r="BBA310" s="1457"/>
      <c r="BBB310" s="1457"/>
      <c r="BBC310" s="1457"/>
      <c r="BBD310" s="1457"/>
      <c r="BBE310" s="1457"/>
      <c r="BBF310" s="1457"/>
      <c r="BBG310" s="1457"/>
      <c r="BBH310" s="1457"/>
      <c r="BBI310" s="1457"/>
      <c r="BBJ310" s="1457"/>
      <c r="BBK310" s="1457"/>
      <c r="BBL310" s="1457"/>
      <c r="BBM310" s="1457"/>
      <c r="BBN310" s="1457"/>
      <c r="BBO310" s="1458"/>
      <c r="BBP310" s="1456"/>
      <c r="BBQ310" s="1457"/>
      <c r="BBR310" s="1457"/>
      <c r="BBS310" s="1457"/>
      <c r="BBT310" s="1457"/>
      <c r="BBU310" s="1457"/>
      <c r="BBV310" s="1457"/>
      <c r="BBW310" s="1457"/>
      <c r="BBX310" s="1457"/>
      <c r="BBY310" s="1457"/>
      <c r="BBZ310" s="1457"/>
      <c r="BCA310" s="1457"/>
      <c r="BCB310" s="1457"/>
      <c r="BCC310" s="1457"/>
      <c r="BCD310" s="1457"/>
      <c r="BCE310" s="1457"/>
      <c r="BCF310" s="1457"/>
      <c r="BCG310" s="1457"/>
      <c r="BCH310" s="1457"/>
      <c r="BCI310" s="1457"/>
      <c r="BCJ310" s="1457"/>
      <c r="BCK310" s="1457"/>
      <c r="BCL310" s="1457"/>
      <c r="BCM310" s="1457"/>
      <c r="BCN310" s="1457"/>
      <c r="BCO310" s="1457"/>
      <c r="BCP310" s="1457"/>
      <c r="BCQ310" s="1457"/>
      <c r="BCR310" s="1457"/>
      <c r="BCS310" s="1457"/>
      <c r="BCT310" s="1457"/>
      <c r="BCU310" s="1457"/>
      <c r="BCV310" s="1458"/>
      <c r="BCW310" s="1456"/>
      <c r="BCX310" s="1457"/>
      <c r="BCY310" s="1457"/>
      <c r="BCZ310" s="1457"/>
      <c r="BDA310" s="1457"/>
      <c r="BDB310" s="1457"/>
      <c r="BDC310" s="1457"/>
      <c r="BDD310" s="1457"/>
      <c r="BDE310" s="1457"/>
      <c r="BDF310" s="1457"/>
      <c r="BDG310" s="1457"/>
      <c r="BDH310" s="1457"/>
      <c r="BDI310" s="1457"/>
      <c r="BDJ310" s="1457"/>
      <c r="BDK310" s="1457"/>
      <c r="BDL310" s="1457"/>
      <c r="BDM310" s="1457"/>
      <c r="BDN310" s="1457"/>
      <c r="BDO310" s="1457"/>
      <c r="BDP310" s="1457"/>
      <c r="BDQ310" s="1457"/>
      <c r="BDR310" s="1457"/>
      <c r="BDS310" s="1457"/>
      <c r="BDT310" s="1457"/>
      <c r="BDU310" s="1457"/>
      <c r="BDV310" s="1457"/>
      <c r="BDW310" s="1457"/>
      <c r="BDX310" s="1457"/>
      <c r="BDY310" s="1457"/>
      <c r="BDZ310" s="1457"/>
      <c r="BEA310" s="1457"/>
      <c r="BEB310" s="1457"/>
      <c r="BEC310" s="1458"/>
      <c r="BED310" s="1456"/>
      <c r="BEE310" s="1457"/>
      <c r="BEF310" s="1457"/>
      <c r="BEG310" s="1457"/>
      <c r="BEH310" s="1457"/>
      <c r="BEI310" s="1457"/>
      <c r="BEJ310" s="1457"/>
      <c r="BEK310" s="1457"/>
      <c r="BEL310" s="1457"/>
      <c r="BEM310" s="1457"/>
      <c r="BEN310" s="1457"/>
      <c r="BEO310" s="1457"/>
      <c r="BEP310" s="1457"/>
      <c r="BEQ310" s="1457"/>
      <c r="BER310" s="1457"/>
      <c r="BES310" s="1457"/>
      <c r="BET310" s="1457"/>
      <c r="BEU310" s="1457"/>
      <c r="BEV310" s="1457"/>
      <c r="BEW310" s="1457"/>
      <c r="BEX310" s="1457"/>
      <c r="BEY310" s="1457"/>
      <c r="BEZ310" s="1457"/>
      <c r="BFA310" s="1457"/>
      <c r="BFB310" s="1457"/>
      <c r="BFC310" s="1457"/>
      <c r="BFD310" s="1457"/>
      <c r="BFE310" s="1457"/>
      <c r="BFF310" s="1457"/>
      <c r="BFG310" s="1457"/>
      <c r="BFH310" s="1457"/>
      <c r="BFI310" s="1457"/>
      <c r="BFJ310" s="1458"/>
      <c r="BFK310" s="1456"/>
      <c r="BFL310" s="1457"/>
      <c r="BFM310" s="1457"/>
      <c r="BFN310" s="1457"/>
      <c r="BFO310" s="1457"/>
      <c r="BFP310" s="1457"/>
      <c r="BFQ310" s="1457"/>
      <c r="BFR310" s="1457"/>
      <c r="BFS310" s="1457"/>
      <c r="BFT310" s="1457"/>
      <c r="BFU310" s="1457"/>
      <c r="BFV310" s="1457"/>
      <c r="BFW310" s="1457"/>
      <c r="BFX310" s="1457"/>
      <c r="BFY310" s="1457"/>
      <c r="BFZ310" s="1457"/>
      <c r="BGA310" s="1457"/>
      <c r="BGB310" s="1457"/>
      <c r="BGC310" s="1457"/>
      <c r="BGD310" s="1457"/>
      <c r="BGE310" s="1457"/>
      <c r="BGF310" s="1457"/>
      <c r="BGG310" s="1457"/>
      <c r="BGH310" s="1457"/>
      <c r="BGI310" s="1457"/>
      <c r="BGJ310" s="1457"/>
      <c r="BGK310" s="1457"/>
      <c r="BGL310" s="1457"/>
      <c r="BGM310" s="1457"/>
      <c r="BGN310" s="1457"/>
      <c r="BGO310" s="1457"/>
      <c r="BGP310" s="1457"/>
      <c r="BGQ310" s="1458"/>
      <c r="BGR310" s="1456"/>
      <c r="BGS310" s="1457"/>
      <c r="BGT310" s="1457"/>
      <c r="BGU310" s="1457"/>
      <c r="BGV310" s="1457"/>
      <c r="BGW310" s="1457"/>
      <c r="BGX310" s="1457"/>
      <c r="BGY310" s="1457"/>
      <c r="BGZ310" s="1457"/>
      <c r="BHA310" s="1457"/>
      <c r="BHB310" s="1457"/>
      <c r="BHC310" s="1457"/>
      <c r="BHD310" s="1457"/>
      <c r="BHE310" s="1457"/>
      <c r="BHF310" s="1457"/>
      <c r="BHG310" s="1457"/>
      <c r="BHH310" s="1457"/>
      <c r="BHI310" s="1457"/>
      <c r="BHJ310" s="1457"/>
      <c r="BHK310" s="1457"/>
      <c r="BHL310" s="1457"/>
      <c r="BHM310" s="1457"/>
      <c r="BHN310" s="1457"/>
      <c r="BHO310" s="1457"/>
      <c r="BHP310" s="1457"/>
      <c r="BHQ310" s="1457"/>
      <c r="BHR310" s="1457"/>
      <c r="BHS310" s="1457"/>
      <c r="BHT310" s="1457"/>
      <c r="BHU310" s="1457"/>
      <c r="BHV310" s="1457"/>
      <c r="BHW310" s="1457"/>
      <c r="BHX310" s="1458"/>
      <c r="BHY310" s="1456"/>
      <c r="BHZ310" s="1457"/>
      <c r="BIA310" s="1457"/>
      <c r="BIB310" s="1457"/>
      <c r="BIC310" s="1457"/>
      <c r="BID310" s="1457"/>
      <c r="BIE310" s="1457"/>
      <c r="BIF310" s="1457"/>
      <c r="BIG310" s="1457"/>
      <c r="BIH310" s="1457"/>
      <c r="BII310" s="1457"/>
      <c r="BIJ310" s="1457"/>
      <c r="BIK310" s="1457"/>
      <c r="BIL310" s="1457"/>
      <c r="BIM310" s="1457"/>
      <c r="BIN310" s="1457"/>
      <c r="BIO310" s="1457"/>
      <c r="BIP310" s="1457"/>
      <c r="BIQ310" s="1457"/>
      <c r="BIR310" s="1457"/>
      <c r="BIS310" s="1457"/>
      <c r="BIT310" s="1457"/>
      <c r="BIU310" s="1457"/>
      <c r="BIV310" s="1457"/>
      <c r="BIW310" s="1457"/>
      <c r="BIX310" s="1457"/>
      <c r="BIY310" s="1457"/>
      <c r="BIZ310" s="1457"/>
      <c r="BJA310" s="1457"/>
      <c r="BJB310" s="1457"/>
      <c r="BJC310" s="1457"/>
      <c r="BJD310" s="1457"/>
      <c r="BJE310" s="1458"/>
      <c r="BJF310" s="1456"/>
      <c r="BJG310" s="1457"/>
      <c r="BJH310" s="1457"/>
      <c r="BJI310" s="1457"/>
      <c r="BJJ310" s="1457"/>
      <c r="BJK310" s="1457"/>
      <c r="BJL310" s="1457"/>
      <c r="BJM310" s="1457"/>
      <c r="BJN310" s="1457"/>
      <c r="BJO310" s="1457"/>
      <c r="BJP310" s="1457"/>
      <c r="BJQ310" s="1457"/>
      <c r="BJR310" s="1457"/>
      <c r="BJS310" s="1457"/>
      <c r="BJT310" s="1457"/>
      <c r="BJU310" s="1457"/>
      <c r="BJV310" s="1457"/>
      <c r="BJW310" s="1457"/>
      <c r="BJX310" s="1457"/>
      <c r="BJY310" s="1457"/>
      <c r="BJZ310" s="1457"/>
      <c r="BKA310" s="1457"/>
      <c r="BKB310" s="1457"/>
      <c r="BKC310" s="1457"/>
      <c r="BKD310" s="1457"/>
      <c r="BKE310" s="1457"/>
      <c r="BKF310" s="1457"/>
      <c r="BKG310" s="1457"/>
      <c r="BKH310" s="1457"/>
      <c r="BKI310" s="1457"/>
      <c r="BKJ310" s="1457"/>
      <c r="BKK310" s="1457"/>
      <c r="BKL310" s="1458"/>
      <c r="BKM310" s="1456"/>
      <c r="BKN310" s="1457"/>
      <c r="BKO310" s="1457"/>
      <c r="BKP310" s="1457"/>
      <c r="BKQ310" s="1457"/>
      <c r="BKR310" s="1457"/>
      <c r="BKS310" s="1457"/>
      <c r="BKT310" s="1457"/>
      <c r="BKU310" s="1457"/>
      <c r="BKV310" s="1457"/>
      <c r="BKW310" s="1457"/>
      <c r="BKX310" s="1457"/>
      <c r="BKY310" s="1457"/>
      <c r="BKZ310" s="1457"/>
      <c r="BLA310" s="1457"/>
      <c r="BLB310" s="1457"/>
      <c r="BLC310" s="1457"/>
      <c r="BLD310" s="1457"/>
      <c r="BLE310" s="1457"/>
      <c r="BLF310" s="1457"/>
      <c r="BLG310" s="1457"/>
      <c r="BLH310" s="1457"/>
      <c r="BLI310" s="1457"/>
      <c r="BLJ310" s="1457"/>
      <c r="BLK310" s="1457"/>
      <c r="BLL310" s="1457"/>
      <c r="BLM310" s="1457"/>
      <c r="BLN310" s="1457"/>
      <c r="BLO310" s="1457"/>
      <c r="BLP310" s="1457"/>
      <c r="BLQ310" s="1457"/>
      <c r="BLR310" s="1457"/>
      <c r="BLS310" s="1458"/>
      <c r="BLT310" s="1456"/>
      <c r="BLU310" s="1457"/>
      <c r="BLV310" s="1457"/>
      <c r="BLW310" s="1457"/>
      <c r="BLX310" s="1457"/>
      <c r="BLY310" s="1457"/>
      <c r="BLZ310" s="1457"/>
      <c r="BMA310" s="1457"/>
      <c r="BMB310" s="1457"/>
      <c r="BMC310" s="1457"/>
      <c r="BMD310" s="1457"/>
      <c r="BME310" s="1457"/>
      <c r="BMF310" s="1457"/>
      <c r="BMG310" s="1457"/>
      <c r="BMH310" s="1457"/>
      <c r="BMI310" s="1457"/>
      <c r="BMJ310" s="1457"/>
      <c r="BMK310" s="1457"/>
      <c r="BML310" s="1457"/>
      <c r="BMM310" s="1457"/>
      <c r="BMN310" s="1457"/>
      <c r="BMO310" s="1457"/>
      <c r="BMP310" s="1457"/>
      <c r="BMQ310" s="1457"/>
      <c r="BMR310" s="1457"/>
      <c r="BMS310" s="1457"/>
      <c r="BMT310" s="1457"/>
      <c r="BMU310" s="1457"/>
      <c r="BMV310" s="1457"/>
      <c r="BMW310" s="1457"/>
      <c r="BMX310" s="1457"/>
      <c r="BMY310" s="1457"/>
      <c r="BMZ310" s="1458"/>
      <c r="BNA310" s="1456"/>
      <c r="BNB310" s="1457"/>
      <c r="BNC310" s="1457"/>
      <c r="BND310" s="1457"/>
      <c r="BNE310" s="1457"/>
      <c r="BNF310" s="1457"/>
      <c r="BNG310" s="1457"/>
      <c r="BNH310" s="1457"/>
      <c r="BNI310" s="1457"/>
      <c r="BNJ310" s="1457"/>
      <c r="BNK310" s="1457"/>
      <c r="BNL310" s="1457"/>
      <c r="BNM310" s="1457"/>
      <c r="BNN310" s="1457"/>
      <c r="BNO310" s="1457"/>
      <c r="BNP310" s="1457"/>
      <c r="BNQ310" s="1457"/>
      <c r="BNR310" s="1457"/>
      <c r="BNS310" s="1457"/>
      <c r="BNT310" s="1457"/>
      <c r="BNU310" s="1457"/>
      <c r="BNV310" s="1457"/>
      <c r="BNW310" s="1457"/>
      <c r="BNX310" s="1457"/>
      <c r="BNY310" s="1457"/>
      <c r="BNZ310" s="1457"/>
      <c r="BOA310" s="1457"/>
      <c r="BOB310" s="1457"/>
      <c r="BOC310" s="1457"/>
      <c r="BOD310" s="1457"/>
      <c r="BOE310" s="1457"/>
      <c r="BOF310" s="1457"/>
      <c r="BOG310" s="1458"/>
      <c r="BOH310" s="1456"/>
      <c r="BOI310" s="1457"/>
      <c r="BOJ310" s="1457"/>
      <c r="BOK310" s="1457"/>
      <c r="BOL310" s="1457"/>
      <c r="BOM310" s="1457"/>
      <c r="BON310" s="1457"/>
      <c r="BOO310" s="1457"/>
      <c r="BOP310" s="1457"/>
      <c r="BOQ310" s="1457"/>
      <c r="BOR310" s="1457"/>
      <c r="BOS310" s="1457"/>
      <c r="BOT310" s="1457"/>
      <c r="BOU310" s="1457"/>
      <c r="BOV310" s="1457"/>
      <c r="BOW310" s="1457"/>
      <c r="BOX310" s="1457"/>
      <c r="BOY310" s="1457"/>
      <c r="BOZ310" s="1457"/>
      <c r="BPA310" s="1457"/>
      <c r="BPB310" s="1457"/>
      <c r="BPC310" s="1457"/>
      <c r="BPD310" s="1457"/>
      <c r="BPE310" s="1457"/>
      <c r="BPF310" s="1457"/>
      <c r="BPG310" s="1457"/>
      <c r="BPH310" s="1457"/>
      <c r="BPI310" s="1457"/>
      <c r="BPJ310" s="1457"/>
      <c r="BPK310" s="1457"/>
      <c r="BPL310" s="1457"/>
      <c r="BPM310" s="1457"/>
      <c r="BPN310" s="1458"/>
      <c r="BPO310" s="1456"/>
      <c r="BPP310" s="1457"/>
      <c r="BPQ310" s="1457"/>
      <c r="BPR310" s="1457"/>
      <c r="BPS310" s="1457"/>
      <c r="BPT310" s="1457"/>
      <c r="BPU310" s="1457"/>
      <c r="BPV310" s="1457"/>
      <c r="BPW310" s="1457"/>
      <c r="BPX310" s="1457"/>
      <c r="BPY310" s="1457"/>
      <c r="BPZ310" s="1457"/>
      <c r="BQA310" s="1457"/>
      <c r="BQB310" s="1457"/>
      <c r="BQC310" s="1457"/>
      <c r="BQD310" s="1457"/>
      <c r="BQE310" s="1457"/>
      <c r="BQF310" s="1457"/>
      <c r="BQG310" s="1457"/>
      <c r="BQH310" s="1457"/>
      <c r="BQI310" s="1457"/>
      <c r="BQJ310" s="1457"/>
      <c r="BQK310" s="1457"/>
      <c r="BQL310" s="1457"/>
      <c r="BQM310" s="1457"/>
      <c r="BQN310" s="1457"/>
      <c r="BQO310" s="1457"/>
      <c r="BQP310" s="1457"/>
      <c r="BQQ310" s="1457"/>
      <c r="BQR310" s="1457"/>
      <c r="BQS310" s="1457"/>
      <c r="BQT310" s="1457"/>
      <c r="BQU310" s="1458"/>
      <c r="BQV310" s="1456"/>
      <c r="BQW310" s="1457"/>
      <c r="BQX310" s="1457"/>
      <c r="BQY310" s="1457"/>
      <c r="BQZ310" s="1457"/>
      <c r="BRA310" s="1457"/>
      <c r="BRB310" s="1457"/>
      <c r="BRC310" s="1457"/>
      <c r="BRD310" s="1457"/>
      <c r="BRE310" s="1457"/>
      <c r="BRF310" s="1457"/>
      <c r="BRG310" s="1457"/>
      <c r="BRH310" s="1457"/>
      <c r="BRI310" s="1457"/>
      <c r="BRJ310" s="1457"/>
      <c r="BRK310" s="1457"/>
      <c r="BRL310" s="1457"/>
      <c r="BRM310" s="1457"/>
      <c r="BRN310" s="1457"/>
      <c r="BRO310" s="1457"/>
      <c r="BRP310" s="1457"/>
      <c r="BRQ310" s="1457"/>
      <c r="BRR310" s="1457"/>
      <c r="BRS310" s="1457"/>
      <c r="BRT310" s="1457"/>
      <c r="BRU310" s="1457"/>
      <c r="BRV310" s="1457"/>
      <c r="BRW310" s="1457"/>
      <c r="BRX310" s="1457"/>
      <c r="BRY310" s="1457"/>
      <c r="BRZ310" s="1457"/>
      <c r="BSA310" s="1457"/>
      <c r="BSB310" s="1458"/>
      <c r="BSC310" s="1456"/>
      <c r="BSD310" s="1457"/>
      <c r="BSE310" s="1457"/>
      <c r="BSF310" s="1457"/>
      <c r="BSG310" s="1457"/>
      <c r="BSH310" s="1457"/>
      <c r="BSI310" s="1457"/>
      <c r="BSJ310" s="1457"/>
      <c r="BSK310" s="1457"/>
      <c r="BSL310" s="1457"/>
      <c r="BSM310" s="1457"/>
      <c r="BSN310" s="1457"/>
      <c r="BSO310" s="1457"/>
      <c r="BSP310" s="1457"/>
      <c r="BSQ310" s="1457"/>
      <c r="BSR310" s="1457"/>
      <c r="BSS310" s="1457"/>
      <c r="BST310" s="1457"/>
      <c r="BSU310" s="1457"/>
      <c r="BSV310" s="1457"/>
      <c r="BSW310" s="1457"/>
      <c r="BSX310" s="1457"/>
      <c r="BSY310" s="1457"/>
      <c r="BSZ310" s="1457"/>
      <c r="BTA310" s="1457"/>
      <c r="BTB310" s="1457"/>
      <c r="BTC310" s="1457"/>
      <c r="BTD310" s="1457"/>
      <c r="BTE310" s="1457"/>
      <c r="BTF310" s="1457"/>
      <c r="BTG310" s="1457"/>
      <c r="BTH310" s="1457"/>
      <c r="BTI310" s="1458"/>
      <c r="BTJ310" s="1456"/>
      <c r="BTK310" s="1457"/>
      <c r="BTL310" s="1457"/>
      <c r="BTM310" s="1457"/>
      <c r="BTN310" s="1457"/>
      <c r="BTO310" s="1457"/>
      <c r="BTP310" s="1457"/>
      <c r="BTQ310" s="1457"/>
      <c r="BTR310" s="1457"/>
      <c r="BTS310" s="1457"/>
      <c r="BTT310" s="1457"/>
      <c r="BTU310" s="1457"/>
      <c r="BTV310" s="1457"/>
      <c r="BTW310" s="1457"/>
      <c r="BTX310" s="1457"/>
      <c r="BTY310" s="1457"/>
      <c r="BTZ310" s="1457"/>
      <c r="BUA310" s="1457"/>
      <c r="BUB310" s="1457"/>
      <c r="BUC310" s="1457"/>
      <c r="BUD310" s="1457"/>
      <c r="BUE310" s="1457"/>
      <c r="BUF310" s="1457"/>
      <c r="BUG310" s="1457"/>
      <c r="BUH310" s="1457"/>
      <c r="BUI310" s="1457"/>
      <c r="BUJ310" s="1457"/>
      <c r="BUK310" s="1457"/>
      <c r="BUL310" s="1457"/>
      <c r="BUM310" s="1457"/>
      <c r="BUN310" s="1457"/>
      <c r="BUO310" s="1457"/>
      <c r="BUP310" s="1458"/>
      <c r="BUQ310" s="1456"/>
      <c r="BUR310" s="1457"/>
      <c r="BUS310" s="1457"/>
      <c r="BUT310" s="1457"/>
      <c r="BUU310" s="1457"/>
      <c r="BUV310" s="1457"/>
      <c r="BUW310" s="1457"/>
      <c r="BUX310" s="1457"/>
      <c r="BUY310" s="1457"/>
      <c r="BUZ310" s="1457"/>
      <c r="BVA310" s="1457"/>
      <c r="BVB310" s="1457"/>
      <c r="BVC310" s="1457"/>
      <c r="BVD310" s="1457"/>
      <c r="BVE310" s="1457"/>
      <c r="BVF310" s="1457"/>
      <c r="BVG310" s="1457"/>
      <c r="BVH310" s="1457"/>
      <c r="BVI310" s="1457"/>
      <c r="BVJ310" s="1457"/>
      <c r="BVK310" s="1457"/>
      <c r="BVL310" s="1457"/>
      <c r="BVM310" s="1457"/>
      <c r="BVN310" s="1457"/>
      <c r="BVO310" s="1457"/>
      <c r="BVP310" s="1457"/>
      <c r="BVQ310" s="1457"/>
      <c r="BVR310" s="1457"/>
      <c r="BVS310" s="1457"/>
      <c r="BVT310" s="1457"/>
      <c r="BVU310" s="1457"/>
      <c r="BVV310" s="1457"/>
      <c r="BVW310" s="1458"/>
      <c r="BVX310" s="1456"/>
      <c r="BVY310" s="1457"/>
      <c r="BVZ310" s="1457"/>
      <c r="BWA310" s="1457"/>
      <c r="BWB310" s="1457"/>
      <c r="BWC310" s="1457"/>
      <c r="BWD310" s="1457"/>
      <c r="BWE310" s="1457"/>
      <c r="BWF310" s="1457"/>
      <c r="BWG310" s="1457"/>
      <c r="BWH310" s="1457"/>
      <c r="BWI310" s="1457"/>
      <c r="BWJ310" s="1457"/>
      <c r="BWK310" s="1457"/>
      <c r="BWL310" s="1457"/>
      <c r="BWM310" s="1457"/>
      <c r="BWN310" s="1457"/>
      <c r="BWO310" s="1457"/>
      <c r="BWP310" s="1457"/>
      <c r="BWQ310" s="1457"/>
      <c r="BWR310" s="1457"/>
      <c r="BWS310" s="1457"/>
      <c r="BWT310" s="1457"/>
      <c r="BWU310" s="1457"/>
      <c r="BWV310" s="1457"/>
      <c r="BWW310" s="1457"/>
      <c r="BWX310" s="1457"/>
      <c r="BWY310" s="1457"/>
      <c r="BWZ310" s="1457"/>
      <c r="BXA310" s="1457"/>
      <c r="BXB310" s="1457"/>
      <c r="BXC310" s="1457"/>
      <c r="BXD310" s="1458"/>
      <c r="BXE310" s="1456"/>
      <c r="BXF310" s="1457"/>
      <c r="BXG310" s="1457"/>
      <c r="BXH310" s="1457"/>
      <c r="BXI310" s="1457"/>
      <c r="BXJ310" s="1457"/>
      <c r="BXK310" s="1457"/>
      <c r="BXL310" s="1457"/>
      <c r="BXM310" s="1457"/>
      <c r="BXN310" s="1457"/>
      <c r="BXO310" s="1457"/>
      <c r="BXP310" s="1457"/>
      <c r="BXQ310" s="1457"/>
      <c r="BXR310" s="1457"/>
      <c r="BXS310" s="1457"/>
      <c r="BXT310" s="1457"/>
      <c r="BXU310" s="1457"/>
      <c r="BXV310" s="1457"/>
      <c r="BXW310" s="1457"/>
      <c r="BXX310" s="1457"/>
      <c r="BXY310" s="1457"/>
      <c r="BXZ310" s="1457"/>
      <c r="BYA310" s="1457"/>
      <c r="BYB310" s="1457"/>
      <c r="BYC310" s="1457"/>
      <c r="BYD310" s="1457"/>
      <c r="BYE310" s="1457"/>
      <c r="BYF310" s="1457"/>
      <c r="BYG310" s="1457"/>
      <c r="BYH310" s="1457"/>
      <c r="BYI310" s="1457"/>
      <c r="BYJ310" s="1457"/>
      <c r="BYK310" s="1458"/>
      <c r="BYL310" s="1456"/>
      <c r="BYM310" s="1457"/>
      <c r="BYN310" s="1457"/>
      <c r="BYO310" s="1457"/>
      <c r="BYP310" s="1457"/>
      <c r="BYQ310" s="1457"/>
      <c r="BYR310" s="1457"/>
      <c r="BYS310" s="1457"/>
      <c r="BYT310" s="1457"/>
      <c r="BYU310" s="1457"/>
      <c r="BYV310" s="1457"/>
      <c r="BYW310" s="1457"/>
      <c r="BYX310" s="1457"/>
      <c r="BYY310" s="1457"/>
      <c r="BYZ310" s="1457"/>
      <c r="BZA310" s="1457"/>
      <c r="BZB310" s="1457"/>
      <c r="BZC310" s="1457"/>
      <c r="BZD310" s="1457"/>
      <c r="BZE310" s="1457"/>
      <c r="BZF310" s="1457"/>
      <c r="BZG310" s="1457"/>
      <c r="BZH310" s="1457"/>
      <c r="BZI310" s="1457"/>
      <c r="BZJ310" s="1457"/>
      <c r="BZK310" s="1457"/>
      <c r="BZL310" s="1457"/>
      <c r="BZM310" s="1457"/>
      <c r="BZN310" s="1457"/>
      <c r="BZO310" s="1457"/>
      <c r="BZP310" s="1457"/>
      <c r="BZQ310" s="1457"/>
      <c r="BZR310" s="1458"/>
      <c r="BZS310" s="1456"/>
      <c r="BZT310" s="1457"/>
      <c r="BZU310" s="1457"/>
      <c r="BZV310" s="1457"/>
      <c r="BZW310" s="1457"/>
      <c r="BZX310" s="1457"/>
      <c r="BZY310" s="1457"/>
      <c r="BZZ310" s="1457"/>
      <c r="CAA310" s="1457"/>
      <c r="CAB310" s="1457"/>
      <c r="CAC310" s="1457"/>
      <c r="CAD310" s="1457"/>
      <c r="CAE310" s="1457"/>
      <c r="CAF310" s="1457"/>
      <c r="CAG310" s="1457"/>
      <c r="CAH310" s="1457"/>
      <c r="CAI310" s="1457"/>
      <c r="CAJ310" s="1457"/>
      <c r="CAK310" s="1457"/>
      <c r="CAL310" s="1457"/>
      <c r="CAM310" s="1457"/>
      <c r="CAN310" s="1457"/>
      <c r="CAO310" s="1457"/>
      <c r="CAP310" s="1457"/>
      <c r="CAQ310" s="1457"/>
      <c r="CAR310" s="1457"/>
      <c r="CAS310" s="1457"/>
      <c r="CAT310" s="1457"/>
      <c r="CAU310" s="1457"/>
      <c r="CAV310" s="1457"/>
      <c r="CAW310" s="1457"/>
      <c r="CAX310" s="1457"/>
      <c r="CAY310" s="1458"/>
      <c r="CAZ310" s="1456"/>
      <c r="CBA310" s="1457"/>
      <c r="CBB310" s="1457"/>
      <c r="CBC310" s="1457"/>
      <c r="CBD310" s="1457"/>
      <c r="CBE310" s="1457"/>
      <c r="CBF310" s="1457"/>
      <c r="CBG310" s="1457"/>
      <c r="CBH310" s="1457"/>
      <c r="CBI310" s="1457"/>
      <c r="CBJ310" s="1457"/>
      <c r="CBK310" s="1457"/>
      <c r="CBL310" s="1457"/>
      <c r="CBM310" s="1457"/>
      <c r="CBN310" s="1457"/>
      <c r="CBO310" s="1457"/>
      <c r="CBP310" s="1457"/>
      <c r="CBQ310" s="1457"/>
      <c r="CBR310" s="1457"/>
      <c r="CBS310" s="1457"/>
      <c r="CBT310" s="1457"/>
      <c r="CBU310" s="1457"/>
      <c r="CBV310" s="1457"/>
      <c r="CBW310" s="1457"/>
      <c r="CBX310" s="1457"/>
      <c r="CBY310" s="1457"/>
      <c r="CBZ310" s="1457"/>
      <c r="CCA310" s="1457"/>
      <c r="CCB310" s="1457"/>
      <c r="CCC310" s="1457"/>
      <c r="CCD310" s="1457"/>
      <c r="CCE310" s="1457"/>
      <c r="CCF310" s="1458"/>
      <c r="CCG310" s="1456"/>
      <c r="CCH310" s="1457"/>
      <c r="CCI310" s="1457"/>
      <c r="CCJ310" s="1457"/>
      <c r="CCK310" s="1457"/>
      <c r="CCL310" s="1457"/>
      <c r="CCM310" s="1457"/>
      <c r="CCN310" s="1457"/>
      <c r="CCO310" s="1457"/>
      <c r="CCP310" s="1457"/>
      <c r="CCQ310" s="1457"/>
      <c r="CCR310" s="1457"/>
      <c r="CCS310" s="1457"/>
      <c r="CCT310" s="1457"/>
      <c r="CCU310" s="1457"/>
      <c r="CCV310" s="1457"/>
      <c r="CCW310" s="1457"/>
      <c r="CCX310" s="1457"/>
      <c r="CCY310" s="1457"/>
      <c r="CCZ310" s="1457"/>
      <c r="CDA310" s="1457"/>
      <c r="CDB310" s="1457"/>
      <c r="CDC310" s="1457"/>
      <c r="CDD310" s="1457"/>
      <c r="CDE310" s="1457"/>
      <c r="CDF310" s="1457"/>
      <c r="CDG310" s="1457"/>
      <c r="CDH310" s="1457"/>
      <c r="CDI310" s="1457"/>
      <c r="CDJ310" s="1457"/>
      <c r="CDK310" s="1457"/>
      <c r="CDL310" s="1457"/>
      <c r="CDM310" s="1458"/>
      <c r="CDN310" s="1456"/>
      <c r="CDO310" s="1457"/>
      <c r="CDP310" s="1457"/>
      <c r="CDQ310" s="1457"/>
      <c r="CDR310" s="1457"/>
      <c r="CDS310" s="1457"/>
      <c r="CDT310" s="1457"/>
      <c r="CDU310" s="1457"/>
      <c r="CDV310" s="1457"/>
      <c r="CDW310" s="1457"/>
      <c r="CDX310" s="1457"/>
      <c r="CDY310" s="1457"/>
      <c r="CDZ310" s="1457"/>
      <c r="CEA310" s="1457"/>
      <c r="CEB310" s="1457"/>
      <c r="CEC310" s="1457"/>
      <c r="CED310" s="1457"/>
      <c r="CEE310" s="1457"/>
      <c r="CEF310" s="1457"/>
      <c r="CEG310" s="1457"/>
      <c r="CEH310" s="1457"/>
      <c r="CEI310" s="1457"/>
      <c r="CEJ310" s="1457"/>
      <c r="CEK310" s="1457"/>
      <c r="CEL310" s="1457"/>
      <c r="CEM310" s="1457"/>
      <c r="CEN310" s="1457"/>
      <c r="CEO310" s="1457"/>
      <c r="CEP310" s="1457"/>
      <c r="CEQ310" s="1457"/>
      <c r="CER310" s="1457"/>
      <c r="CES310" s="1457"/>
      <c r="CET310" s="1458"/>
      <c r="CEU310" s="1456"/>
      <c r="CEV310" s="1457"/>
      <c r="CEW310" s="1457"/>
      <c r="CEX310" s="1457"/>
      <c r="CEY310" s="1457"/>
      <c r="CEZ310" s="1457"/>
      <c r="CFA310" s="1457"/>
      <c r="CFB310" s="1457"/>
      <c r="CFC310" s="1457"/>
      <c r="CFD310" s="1457"/>
      <c r="CFE310" s="1457"/>
      <c r="CFF310" s="1457"/>
      <c r="CFG310" s="1457"/>
      <c r="CFH310" s="1457"/>
      <c r="CFI310" s="1457"/>
      <c r="CFJ310" s="1457"/>
      <c r="CFK310" s="1457"/>
      <c r="CFL310" s="1457"/>
      <c r="CFM310" s="1457"/>
      <c r="CFN310" s="1457"/>
      <c r="CFO310" s="1457"/>
      <c r="CFP310" s="1457"/>
      <c r="CFQ310" s="1457"/>
      <c r="CFR310" s="1457"/>
      <c r="CFS310" s="1457"/>
      <c r="CFT310" s="1457"/>
      <c r="CFU310" s="1457"/>
      <c r="CFV310" s="1457"/>
      <c r="CFW310" s="1457"/>
      <c r="CFX310" s="1457"/>
      <c r="CFY310" s="1457"/>
      <c r="CFZ310" s="1457"/>
      <c r="CGA310" s="1458"/>
      <c r="CGB310" s="1456"/>
      <c r="CGC310" s="1457"/>
      <c r="CGD310" s="1457"/>
      <c r="CGE310" s="1457"/>
      <c r="CGF310" s="1457"/>
      <c r="CGG310" s="1457"/>
      <c r="CGH310" s="1457"/>
      <c r="CGI310" s="1457"/>
      <c r="CGJ310" s="1457"/>
      <c r="CGK310" s="1457"/>
      <c r="CGL310" s="1457"/>
      <c r="CGM310" s="1457"/>
      <c r="CGN310" s="1457"/>
      <c r="CGO310" s="1457"/>
      <c r="CGP310" s="1457"/>
      <c r="CGQ310" s="1457"/>
      <c r="CGR310" s="1457"/>
      <c r="CGS310" s="1457"/>
      <c r="CGT310" s="1457"/>
      <c r="CGU310" s="1457"/>
      <c r="CGV310" s="1457"/>
      <c r="CGW310" s="1457"/>
      <c r="CGX310" s="1457"/>
      <c r="CGY310" s="1457"/>
      <c r="CGZ310" s="1457"/>
      <c r="CHA310" s="1457"/>
      <c r="CHB310" s="1457"/>
      <c r="CHC310" s="1457"/>
      <c r="CHD310" s="1457"/>
      <c r="CHE310" s="1457"/>
      <c r="CHF310" s="1457"/>
      <c r="CHG310" s="1457"/>
      <c r="CHH310" s="1458"/>
      <c r="CHI310" s="1456"/>
      <c r="CHJ310" s="1457"/>
      <c r="CHK310" s="1457"/>
      <c r="CHL310" s="1457"/>
      <c r="CHM310" s="1457"/>
      <c r="CHN310" s="1457"/>
      <c r="CHO310" s="1457"/>
      <c r="CHP310" s="1457"/>
      <c r="CHQ310" s="1457"/>
      <c r="CHR310" s="1457"/>
      <c r="CHS310" s="1457"/>
      <c r="CHT310" s="1457"/>
      <c r="CHU310" s="1457"/>
      <c r="CHV310" s="1457"/>
      <c r="CHW310" s="1457"/>
      <c r="CHX310" s="1457"/>
      <c r="CHY310" s="1457"/>
      <c r="CHZ310" s="1457"/>
      <c r="CIA310" s="1457"/>
      <c r="CIB310" s="1457"/>
      <c r="CIC310" s="1457"/>
      <c r="CID310" s="1457"/>
      <c r="CIE310" s="1457"/>
      <c r="CIF310" s="1457"/>
      <c r="CIG310" s="1457"/>
      <c r="CIH310" s="1457"/>
      <c r="CII310" s="1457"/>
      <c r="CIJ310" s="1457"/>
      <c r="CIK310" s="1457"/>
      <c r="CIL310" s="1457"/>
      <c r="CIM310" s="1457"/>
      <c r="CIN310" s="1457"/>
      <c r="CIO310" s="1458"/>
      <c r="CIP310" s="1456"/>
      <c r="CIQ310" s="1457"/>
      <c r="CIR310" s="1457"/>
      <c r="CIS310" s="1457"/>
      <c r="CIT310" s="1457"/>
      <c r="CIU310" s="1457"/>
      <c r="CIV310" s="1457"/>
      <c r="CIW310" s="1457"/>
      <c r="CIX310" s="1457"/>
      <c r="CIY310" s="1457"/>
      <c r="CIZ310" s="1457"/>
      <c r="CJA310" s="1457"/>
      <c r="CJB310" s="1457"/>
      <c r="CJC310" s="1457"/>
      <c r="CJD310" s="1457"/>
      <c r="CJE310" s="1457"/>
      <c r="CJF310" s="1457"/>
      <c r="CJG310" s="1457"/>
      <c r="CJH310" s="1457"/>
      <c r="CJI310" s="1457"/>
      <c r="CJJ310" s="1457"/>
      <c r="CJK310" s="1457"/>
      <c r="CJL310" s="1457"/>
      <c r="CJM310" s="1457"/>
      <c r="CJN310" s="1457"/>
      <c r="CJO310" s="1457"/>
      <c r="CJP310" s="1457"/>
      <c r="CJQ310" s="1457"/>
      <c r="CJR310" s="1457"/>
      <c r="CJS310" s="1457"/>
      <c r="CJT310" s="1457"/>
      <c r="CJU310" s="1457"/>
      <c r="CJV310" s="1458"/>
      <c r="CJW310" s="1456"/>
      <c r="CJX310" s="1457"/>
      <c r="CJY310" s="1457"/>
      <c r="CJZ310" s="1457"/>
      <c r="CKA310" s="1457"/>
      <c r="CKB310" s="1457"/>
      <c r="CKC310" s="1457"/>
      <c r="CKD310" s="1457"/>
      <c r="CKE310" s="1457"/>
      <c r="CKF310" s="1457"/>
      <c r="CKG310" s="1457"/>
      <c r="CKH310" s="1457"/>
      <c r="CKI310" s="1457"/>
      <c r="CKJ310" s="1457"/>
      <c r="CKK310" s="1457"/>
      <c r="CKL310" s="1457"/>
      <c r="CKM310" s="1457"/>
      <c r="CKN310" s="1457"/>
      <c r="CKO310" s="1457"/>
      <c r="CKP310" s="1457"/>
      <c r="CKQ310" s="1457"/>
      <c r="CKR310" s="1457"/>
      <c r="CKS310" s="1457"/>
      <c r="CKT310" s="1457"/>
      <c r="CKU310" s="1457"/>
      <c r="CKV310" s="1457"/>
      <c r="CKW310" s="1457"/>
      <c r="CKX310" s="1457"/>
      <c r="CKY310" s="1457"/>
      <c r="CKZ310" s="1457"/>
      <c r="CLA310" s="1457"/>
      <c r="CLB310" s="1457"/>
      <c r="CLC310" s="1458"/>
      <c r="CLD310" s="1456"/>
      <c r="CLE310" s="1457"/>
      <c r="CLF310" s="1457"/>
      <c r="CLG310" s="1457"/>
      <c r="CLH310" s="1457"/>
      <c r="CLI310" s="1457"/>
      <c r="CLJ310" s="1457"/>
      <c r="CLK310" s="1457"/>
      <c r="CLL310" s="1457"/>
      <c r="CLM310" s="1457"/>
      <c r="CLN310" s="1457"/>
      <c r="CLO310" s="1457"/>
      <c r="CLP310" s="1457"/>
      <c r="CLQ310" s="1457"/>
      <c r="CLR310" s="1457"/>
      <c r="CLS310" s="1457"/>
      <c r="CLT310" s="1457"/>
      <c r="CLU310" s="1457"/>
      <c r="CLV310" s="1457"/>
      <c r="CLW310" s="1457"/>
      <c r="CLX310" s="1457"/>
      <c r="CLY310" s="1457"/>
      <c r="CLZ310" s="1457"/>
      <c r="CMA310" s="1457"/>
      <c r="CMB310" s="1457"/>
      <c r="CMC310" s="1457"/>
      <c r="CMD310" s="1457"/>
      <c r="CME310" s="1457"/>
      <c r="CMF310" s="1457"/>
      <c r="CMG310" s="1457"/>
      <c r="CMH310" s="1457"/>
      <c r="CMI310" s="1457"/>
      <c r="CMJ310" s="1458"/>
      <c r="CMK310" s="1456"/>
      <c r="CML310" s="1457"/>
      <c r="CMM310" s="1457"/>
      <c r="CMN310" s="1457"/>
      <c r="CMO310" s="1457"/>
      <c r="CMP310" s="1457"/>
      <c r="CMQ310" s="1457"/>
      <c r="CMR310" s="1457"/>
      <c r="CMS310" s="1457"/>
      <c r="CMT310" s="1457"/>
      <c r="CMU310" s="1457"/>
      <c r="CMV310" s="1457"/>
      <c r="CMW310" s="1457"/>
      <c r="CMX310" s="1457"/>
      <c r="CMY310" s="1457"/>
      <c r="CMZ310" s="1457"/>
      <c r="CNA310" s="1457"/>
      <c r="CNB310" s="1457"/>
      <c r="CNC310" s="1457"/>
      <c r="CND310" s="1457"/>
      <c r="CNE310" s="1457"/>
      <c r="CNF310" s="1457"/>
      <c r="CNG310" s="1457"/>
      <c r="CNH310" s="1457"/>
      <c r="CNI310" s="1457"/>
      <c r="CNJ310" s="1457"/>
      <c r="CNK310" s="1457"/>
      <c r="CNL310" s="1457"/>
      <c r="CNM310" s="1457"/>
      <c r="CNN310" s="1457"/>
      <c r="CNO310" s="1457"/>
      <c r="CNP310" s="1457"/>
      <c r="CNQ310" s="1458"/>
      <c r="CNR310" s="1456"/>
      <c r="CNS310" s="1457"/>
      <c r="CNT310" s="1457"/>
      <c r="CNU310" s="1457"/>
      <c r="CNV310" s="1457"/>
      <c r="CNW310" s="1457"/>
      <c r="CNX310" s="1457"/>
      <c r="CNY310" s="1457"/>
      <c r="CNZ310" s="1457"/>
      <c r="COA310" s="1457"/>
      <c r="COB310" s="1457"/>
      <c r="COC310" s="1457"/>
      <c r="COD310" s="1457"/>
      <c r="COE310" s="1457"/>
      <c r="COF310" s="1457"/>
      <c r="COG310" s="1457"/>
      <c r="COH310" s="1457"/>
      <c r="COI310" s="1457"/>
      <c r="COJ310" s="1457"/>
      <c r="COK310" s="1457"/>
      <c r="COL310" s="1457"/>
      <c r="COM310" s="1457"/>
      <c r="CON310" s="1457"/>
      <c r="COO310" s="1457"/>
      <c r="COP310" s="1457"/>
      <c r="COQ310" s="1457"/>
      <c r="COR310" s="1457"/>
      <c r="COS310" s="1457"/>
      <c r="COT310" s="1457"/>
      <c r="COU310" s="1457"/>
      <c r="COV310" s="1457"/>
      <c r="COW310" s="1457"/>
      <c r="COX310" s="1458"/>
      <c r="COY310" s="1456"/>
      <c r="COZ310" s="1457"/>
      <c r="CPA310" s="1457"/>
      <c r="CPB310" s="1457"/>
      <c r="CPC310" s="1457"/>
      <c r="CPD310" s="1457"/>
      <c r="CPE310" s="1457"/>
      <c r="CPF310" s="1457"/>
      <c r="CPG310" s="1457"/>
      <c r="CPH310" s="1457"/>
      <c r="CPI310" s="1457"/>
      <c r="CPJ310" s="1457"/>
      <c r="CPK310" s="1457"/>
      <c r="CPL310" s="1457"/>
      <c r="CPM310" s="1457"/>
      <c r="CPN310" s="1457"/>
      <c r="CPO310" s="1457"/>
      <c r="CPP310" s="1457"/>
      <c r="CPQ310" s="1457"/>
      <c r="CPR310" s="1457"/>
      <c r="CPS310" s="1457"/>
      <c r="CPT310" s="1457"/>
      <c r="CPU310" s="1457"/>
      <c r="CPV310" s="1457"/>
      <c r="CPW310" s="1457"/>
      <c r="CPX310" s="1457"/>
      <c r="CPY310" s="1457"/>
      <c r="CPZ310" s="1457"/>
      <c r="CQA310" s="1457"/>
      <c r="CQB310" s="1457"/>
      <c r="CQC310" s="1457"/>
      <c r="CQD310" s="1457"/>
      <c r="CQE310" s="1458"/>
      <c r="CQF310" s="1456"/>
      <c r="CQG310" s="1457"/>
      <c r="CQH310" s="1457"/>
      <c r="CQI310" s="1457"/>
      <c r="CQJ310" s="1457"/>
      <c r="CQK310" s="1457"/>
      <c r="CQL310" s="1457"/>
      <c r="CQM310" s="1457"/>
      <c r="CQN310" s="1457"/>
      <c r="CQO310" s="1457"/>
      <c r="CQP310" s="1457"/>
      <c r="CQQ310" s="1457"/>
      <c r="CQR310" s="1457"/>
      <c r="CQS310" s="1457"/>
      <c r="CQT310" s="1457"/>
      <c r="CQU310" s="1457"/>
      <c r="CQV310" s="1457"/>
      <c r="CQW310" s="1457"/>
      <c r="CQX310" s="1457"/>
      <c r="CQY310" s="1457"/>
      <c r="CQZ310" s="1457"/>
      <c r="CRA310" s="1457"/>
      <c r="CRB310" s="1457"/>
      <c r="CRC310" s="1457"/>
      <c r="CRD310" s="1457"/>
      <c r="CRE310" s="1457"/>
      <c r="CRF310" s="1457"/>
      <c r="CRG310" s="1457"/>
      <c r="CRH310" s="1457"/>
      <c r="CRI310" s="1457"/>
      <c r="CRJ310" s="1457"/>
      <c r="CRK310" s="1457"/>
      <c r="CRL310" s="1458"/>
      <c r="CRM310" s="1456"/>
      <c r="CRN310" s="1457"/>
      <c r="CRO310" s="1457"/>
      <c r="CRP310" s="1457"/>
      <c r="CRQ310" s="1457"/>
      <c r="CRR310" s="1457"/>
      <c r="CRS310" s="1457"/>
      <c r="CRT310" s="1457"/>
      <c r="CRU310" s="1457"/>
      <c r="CRV310" s="1457"/>
      <c r="CRW310" s="1457"/>
      <c r="CRX310" s="1457"/>
      <c r="CRY310" s="1457"/>
      <c r="CRZ310" s="1457"/>
      <c r="CSA310" s="1457"/>
      <c r="CSB310" s="1457"/>
      <c r="CSC310" s="1457"/>
      <c r="CSD310" s="1457"/>
      <c r="CSE310" s="1457"/>
      <c r="CSF310" s="1457"/>
      <c r="CSG310" s="1457"/>
      <c r="CSH310" s="1457"/>
      <c r="CSI310" s="1457"/>
      <c r="CSJ310" s="1457"/>
      <c r="CSK310" s="1457"/>
      <c r="CSL310" s="1457"/>
      <c r="CSM310" s="1457"/>
      <c r="CSN310" s="1457"/>
      <c r="CSO310" s="1457"/>
      <c r="CSP310" s="1457"/>
      <c r="CSQ310" s="1457"/>
      <c r="CSR310" s="1457"/>
      <c r="CSS310" s="1458"/>
      <c r="CST310" s="1456"/>
      <c r="CSU310" s="1457"/>
      <c r="CSV310" s="1457"/>
      <c r="CSW310" s="1457"/>
      <c r="CSX310" s="1457"/>
      <c r="CSY310" s="1457"/>
      <c r="CSZ310" s="1457"/>
      <c r="CTA310" s="1457"/>
      <c r="CTB310" s="1457"/>
      <c r="CTC310" s="1457"/>
      <c r="CTD310" s="1457"/>
      <c r="CTE310" s="1457"/>
      <c r="CTF310" s="1457"/>
      <c r="CTG310" s="1457"/>
      <c r="CTH310" s="1457"/>
      <c r="CTI310" s="1457"/>
      <c r="CTJ310" s="1457"/>
      <c r="CTK310" s="1457"/>
      <c r="CTL310" s="1457"/>
      <c r="CTM310" s="1457"/>
      <c r="CTN310" s="1457"/>
      <c r="CTO310" s="1457"/>
      <c r="CTP310" s="1457"/>
      <c r="CTQ310" s="1457"/>
      <c r="CTR310" s="1457"/>
      <c r="CTS310" s="1457"/>
      <c r="CTT310" s="1457"/>
      <c r="CTU310" s="1457"/>
      <c r="CTV310" s="1457"/>
      <c r="CTW310" s="1457"/>
      <c r="CTX310" s="1457"/>
      <c r="CTY310" s="1457"/>
      <c r="CTZ310" s="1458"/>
      <c r="CUA310" s="1456"/>
      <c r="CUB310" s="1457"/>
      <c r="CUC310" s="1457"/>
      <c r="CUD310" s="1457"/>
      <c r="CUE310" s="1457"/>
      <c r="CUF310" s="1457"/>
      <c r="CUG310" s="1457"/>
      <c r="CUH310" s="1457"/>
      <c r="CUI310" s="1457"/>
      <c r="CUJ310" s="1457"/>
      <c r="CUK310" s="1457"/>
      <c r="CUL310" s="1457"/>
      <c r="CUM310" s="1457"/>
      <c r="CUN310" s="1457"/>
      <c r="CUO310" s="1457"/>
      <c r="CUP310" s="1457"/>
      <c r="CUQ310" s="1457"/>
      <c r="CUR310" s="1457"/>
      <c r="CUS310" s="1457"/>
      <c r="CUT310" s="1457"/>
      <c r="CUU310" s="1457"/>
      <c r="CUV310" s="1457"/>
      <c r="CUW310" s="1457"/>
      <c r="CUX310" s="1457"/>
      <c r="CUY310" s="1457"/>
      <c r="CUZ310" s="1457"/>
      <c r="CVA310" s="1457"/>
      <c r="CVB310" s="1457"/>
      <c r="CVC310" s="1457"/>
      <c r="CVD310" s="1457"/>
      <c r="CVE310" s="1457"/>
      <c r="CVF310" s="1457"/>
      <c r="CVG310" s="1458"/>
      <c r="CVH310" s="1456"/>
      <c r="CVI310" s="1457"/>
      <c r="CVJ310" s="1457"/>
      <c r="CVK310" s="1457"/>
      <c r="CVL310" s="1457"/>
      <c r="CVM310" s="1457"/>
      <c r="CVN310" s="1457"/>
      <c r="CVO310" s="1457"/>
      <c r="CVP310" s="1457"/>
      <c r="CVQ310" s="1457"/>
      <c r="CVR310" s="1457"/>
      <c r="CVS310" s="1457"/>
      <c r="CVT310" s="1457"/>
      <c r="CVU310" s="1457"/>
      <c r="CVV310" s="1457"/>
      <c r="CVW310" s="1457"/>
      <c r="CVX310" s="1457"/>
      <c r="CVY310" s="1457"/>
      <c r="CVZ310" s="1457"/>
      <c r="CWA310" s="1457"/>
      <c r="CWB310" s="1457"/>
      <c r="CWC310" s="1457"/>
      <c r="CWD310" s="1457"/>
      <c r="CWE310" s="1457"/>
      <c r="CWF310" s="1457"/>
      <c r="CWG310" s="1457"/>
      <c r="CWH310" s="1457"/>
      <c r="CWI310" s="1457"/>
      <c r="CWJ310" s="1457"/>
      <c r="CWK310" s="1457"/>
      <c r="CWL310" s="1457"/>
      <c r="CWM310" s="1457"/>
      <c r="CWN310" s="1458"/>
      <c r="CWO310" s="1456"/>
      <c r="CWP310" s="1457"/>
      <c r="CWQ310" s="1457"/>
      <c r="CWR310" s="1457"/>
      <c r="CWS310" s="1457"/>
      <c r="CWT310" s="1457"/>
      <c r="CWU310" s="1457"/>
      <c r="CWV310" s="1457"/>
      <c r="CWW310" s="1457"/>
      <c r="CWX310" s="1457"/>
      <c r="CWY310" s="1457"/>
      <c r="CWZ310" s="1457"/>
      <c r="CXA310" s="1457"/>
      <c r="CXB310" s="1457"/>
      <c r="CXC310" s="1457"/>
      <c r="CXD310" s="1457"/>
      <c r="CXE310" s="1457"/>
      <c r="CXF310" s="1457"/>
      <c r="CXG310" s="1457"/>
      <c r="CXH310" s="1457"/>
      <c r="CXI310" s="1457"/>
      <c r="CXJ310" s="1457"/>
      <c r="CXK310" s="1457"/>
      <c r="CXL310" s="1457"/>
      <c r="CXM310" s="1457"/>
      <c r="CXN310" s="1457"/>
      <c r="CXO310" s="1457"/>
      <c r="CXP310" s="1457"/>
      <c r="CXQ310" s="1457"/>
      <c r="CXR310" s="1457"/>
      <c r="CXS310" s="1457"/>
      <c r="CXT310" s="1457"/>
      <c r="CXU310" s="1458"/>
      <c r="CXV310" s="1456"/>
      <c r="CXW310" s="1457"/>
      <c r="CXX310" s="1457"/>
      <c r="CXY310" s="1457"/>
      <c r="CXZ310" s="1457"/>
      <c r="CYA310" s="1457"/>
      <c r="CYB310" s="1457"/>
      <c r="CYC310" s="1457"/>
      <c r="CYD310" s="1457"/>
      <c r="CYE310" s="1457"/>
      <c r="CYF310" s="1457"/>
      <c r="CYG310" s="1457"/>
      <c r="CYH310" s="1457"/>
      <c r="CYI310" s="1457"/>
      <c r="CYJ310" s="1457"/>
      <c r="CYK310" s="1457"/>
      <c r="CYL310" s="1457"/>
      <c r="CYM310" s="1457"/>
      <c r="CYN310" s="1457"/>
      <c r="CYO310" s="1457"/>
      <c r="CYP310" s="1457"/>
      <c r="CYQ310" s="1457"/>
      <c r="CYR310" s="1457"/>
      <c r="CYS310" s="1457"/>
      <c r="CYT310" s="1457"/>
      <c r="CYU310" s="1457"/>
      <c r="CYV310" s="1457"/>
      <c r="CYW310" s="1457"/>
      <c r="CYX310" s="1457"/>
      <c r="CYY310" s="1457"/>
      <c r="CYZ310" s="1457"/>
      <c r="CZA310" s="1457"/>
      <c r="CZB310" s="1458"/>
      <c r="CZC310" s="1456"/>
      <c r="CZD310" s="1457"/>
      <c r="CZE310" s="1457"/>
      <c r="CZF310" s="1457"/>
      <c r="CZG310" s="1457"/>
      <c r="CZH310" s="1457"/>
      <c r="CZI310" s="1457"/>
      <c r="CZJ310" s="1457"/>
      <c r="CZK310" s="1457"/>
      <c r="CZL310" s="1457"/>
      <c r="CZM310" s="1457"/>
      <c r="CZN310" s="1457"/>
      <c r="CZO310" s="1457"/>
      <c r="CZP310" s="1457"/>
      <c r="CZQ310" s="1457"/>
      <c r="CZR310" s="1457"/>
      <c r="CZS310" s="1457"/>
      <c r="CZT310" s="1457"/>
      <c r="CZU310" s="1457"/>
      <c r="CZV310" s="1457"/>
      <c r="CZW310" s="1457"/>
      <c r="CZX310" s="1457"/>
      <c r="CZY310" s="1457"/>
      <c r="CZZ310" s="1457"/>
      <c r="DAA310" s="1457"/>
      <c r="DAB310" s="1457"/>
      <c r="DAC310" s="1457"/>
      <c r="DAD310" s="1457"/>
      <c r="DAE310" s="1457"/>
      <c r="DAF310" s="1457"/>
      <c r="DAG310" s="1457"/>
      <c r="DAH310" s="1457"/>
      <c r="DAI310" s="1458"/>
      <c r="DAJ310" s="1456"/>
      <c r="DAK310" s="1457"/>
      <c r="DAL310" s="1457"/>
      <c r="DAM310" s="1457"/>
      <c r="DAN310" s="1457"/>
      <c r="DAO310" s="1457"/>
      <c r="DAP310" s="1457"/>
      <c r="DAQ310" s="1457"/>
      <c r="DAR310" s="1457"/>
      <c r="DAS310" s="1457"/>
      <c r="DAT310" s="1457"/>
      <c r="DAU310" s="1457"/>
      <c r="DAV310" s="1457"/>
      <c r="DAW310" s="1457"/>
      <c r="DAX310" s="1457"/>
      <c r="DAY310" s="1457"/>
      <c r="DAZ310" s="1457"/>
      <c r="DBA310" s="1457"/>
      <c r="DBB310" s="1457"/>
      <c r="DBC310" s="1457"/>
      <c r="DBD310" s="1457"/>
      <c r="DBE310" s="1457"/>
      <c r="DBF310" s="1457"/>
      <c r="DBG310" s="1457"/>
      <c r="DBH310" s="1457"/>
      <c r="DBI310" s="1457"/>
      <c r="DBJ310" s="1457"/>
      <c r="DBK310" s="1457"/>
      <c r="DBL310" s="1457"/>
      <c r="DBM310" s="1457"/>
      <c r="DBN310" s="1457"/>
      <c r="DBO310" s="1457"/>
      <c r="DBP310" s="1458"/>
      <c r="DBQ310" s="1456"/>
      <c r="DBR310" s="1457"/>
      <c r="DBS310" s="1457"/>
      <c r="DBT310" s="1457"/>
      <c r="DBU310" s="1457"/>
      <c r="DBV310" s="1457"/>
      <c r="DBW310" s="1457"/>
      <c r="DBX310" s="1457"/>
      <c r="DBY310" s="1457"/>
      <c r="DBZ310" s="1457"/>
      <c r="DCA310" s="1457"/>
      <c r="DCB310" s="1457"/>
      <c r="DCC310" s="1457"/>
      <c r="DCD310" s="1457"/>
      <c r="DCE310" s="1457"/>
      <c r="DCF310" s="1457"/>
      <c r="DCG310" s="1457"/>
      <c r="DCH310" s="1457"/>
      <c r="DCI310" s="1457"/>
      <c r="DCJ310" s="1457"/>
      <c r="DCK310" s="1457"/>
      <c r="DCL310" s="1457"/>
      <c r="DCM310" s="1457"/>
      <c r="DCN310" s="1457"/>
      <c r="DCO310" s="1457"/>
      <c r="DCP310" s="1457"/>
      <c r="DCQ310" s="1457"/>
      <c r="DCR310" s="1457"/>
      <c r="DCS310" s="1457"/>
      <c r="DCT310" s="1457"/>
      <c r="DCU310" s="1457"/>
      <c r="DCV310" s="1457"/>
      <c r="DCW310" s="1458"/>
      <c r="DCX310" s="1456"/>
      <c r="DCY310" s="1457"/>
      <c r="DCZ310" s="1457"/>
      <c r="DDA310" s="1457"/>
      <c r="DDB310" s="1457"/>
      <c r="DDC310" s="1457"/>
      <c r="DDD310" s="1457"/>
      <c r="DDE310" s="1457"/>
      <c r="DDF310" s="1457"/>
      <c r="DDG310" s="1457"/>
      <c r="DDH310" s="1457"/>
      <c r="DDI310" s="1457"/>
      <c r="DDJ310" s="1457"/>
      <c r="DDK310" s="1457"/>
      <c r="DDL310" s="1457"/>
      <c r="DDM310" s="1457"/>
      <c r="DDN310" s="1457"/>
      <c r="DDO310" s="1457"/>
      <c r="DDP310" s="1457"/>
      <c r="DDQ310" s="1457"/>
      <c r="DDR310" s="1457"/>
      <c r="DDS310" s="1457"/>
      <c r="DDT310" s="1457"/>
      <c r="DDU310" s="1457"/>
      <c r="DDV310" s="1457"/>
      <c r="DDW310" s="1457"/>
      <c r="DDX310" s="1457"/>
      <c r="DDY310" s="1457"/>
      <c r="DDZ310" s="1457"/>
      <c r="DEA310" s="1457"/>
      <c r="DEB310" s="1457"/>
      <c r="DEC310" s="1457"/>
      <c r="DED310" s="1458"/>
      <c r="DEE310" s="1456"/>
      <c r="DEF310" s="1457"/>
      <c r="DEG310" s="1457"/>
      <c r="DEH310" s="1457"/>
      <c r="DEI310" s="1457"/>
      <c r="DEJ310" s="1457"/>
      <c r="DEK310" s="1457"/>
      <c r="DEL310" s="1457"/>
      <c r="DEM310" s="1457"/>
      <c r="DEN310" s="1457"/>
      <c r="DEO310" s="1457"/>
      <c r="DEP310" s="1457"/>
      <c r="DEQ310" s="1457"/>
      <c r="DER310" s="1457"/>
      <c r="DES310" s="1457"/>
      <c r="DET310" s="1457"/>
      <c r="DEU310" s="1457"/>
      <c r="DEV310" s="1457"/>
      <c r="DEW310" s="1457"/>
      <c r="DEX310" s="1457"/>
      <c r="DEY310" s="1457"/>
      <c r="DEZ310" s="1457"/>
      <c r="DFA310" s="1457"/>
      <c r="DFB310" s="1457"/>
      <c r="DFC310" s="1457"/>
      <c r="DFD310" s="1457"/>
      <c r="DFE310" s="1457"/>
      <c r="DFF310" s="1457"/>
      <c r="DFG310" s="1457"/>
      <c r="DFH310" s="1457"/>
      <c r="DFI310" s="1457"/>
      <c r="DFJ310" s="1457"/>
      <c r="DFK310" s="1458"/>
      <c r="DFL310" s="1456"/>
      <c r="DFM310" s="1457"/>
      <c r="DFN310" s="1457"/>
      <c r="DFO310" s="1457"/>
      <c r="DFP310" s="1457"/>
      <c r="DFQ310" s="1457"/>
      <c r="DFR310" s="1457"/>
      <c r="DFS310" s="1457"/>
      <c r="DFT310" s="1457"/>
      <c r="DFU310" s="1457"/>
      <c r="DFV310" s="1457"/>
      <c r="DFW310" s="1457"/>
      <c r="DFX310" s="1457"/>
      <c r="DFY310" s="1457"/>
      <c r="DFZ310" s="1457"/>
      <c r="DGA310" s="1457"/>
      <c r="DGB310" s="1457"/>
      <c r="DGC310" s="1457"/>
      <c r="DGD310" s="1457"/>
      <c r="DGE310" s="1457"/>
      <c r="DGF310" s="1457"/>
      <c r="DGG310" s="1457"/>
      <c r="DGH310" s="1457"/>
      <c r="DGI310" s="1457"/>
      <c r="DGJ310" s="1457"/>
      <c r="DGK310" s="1457"/>
      <c r="DGL310" s="1457"/>
      <c r="DGM310" s="1457"/>
      <c r="DGN310" s="1457"/>
      <c r="DGO310" s="1457"/>
      <c r="DGP310" s="1457"/>
      <c r="DGQ310" s="1457"/>
      <c r="DGR310" s="1458"/>
      <c r="DGS310" s="1456"/>
      <c r="DGT310" s="1457"/>
      <c r="DGU310" s="1457"/>
      <c r="DGV310" s="1457"/>
      <c r="DGW310" s="1457"/>
      <c r="DGX310" s="1457"/>
      <c r="DGY310" s="1457"/>
      <c r="DGZ310" s="1457"/>
      <c r="DHA310" s="1457"/>
      <c r="DHB310" s="1457"/>
      <c r="DHC310" s="1457"/>
      <c r="DHD310" s="1457"/>
      <c r="DHE310" s="1457"/>
      <c r="DHF310" s="1457"/>
      <c r="DHG310" s="1457"/>
      <c r="DHH310" s="1457"/>
      <c r="DHI310" s="1457"/>
      <c r="DHJ310" s="1457"/>
      <c r="DHK310" s="1457"/>
      <c r="DHL310" s="1457"/>
      <c r="DHM310" s="1457"/>
      <c r="DHN310" s="1457"/>
      <c r="DHO310" s="1457"/>
      <c r="DHP310" s="1457"/>
      <c r="DHQ310" s="1457"/>
      <c r="DHR310" s="1457"/>
      <c r="DHS310" s="1457"/>
      <c r="DHT310" s="1457"/>
      <c r="DHU310" s="1457"/>
      <c r="DHV310" s="1457"/>
      <c r="DHW310" s="1457"/>
      <c r="DHX310" s="1457"/>
      <c r="DHY310" s="1458"/>
      <c r="DHZ310" s="1456"/>
      <c r="DIA310" s="1457"/>
      <c r="DIB310" s="1457"/>
      <c r="DIC310" s="1457"/>
      <c r="DID310" s="1457"/>
      <c r="DIE310" s="1457"/>
      <c r="DIF310" s="1457"/>
      <c r="DIG310" s="1457"/>
      <c r="DIH310" s="1457"/>
      <c r="DII310" s="1457"/>
      <c r="DIJ310" s="1457"/>
      <c r="DIK310" s="1457"/>
      <c r="DIL310" s="1457"/>
      <c r="DIM310" s="1457"/>
      <c r="DIN310" s="1457"/>
      <c r="DIO310" s="1457"/>
      <c r="DIP310" s="1457"/>
      <c r="DIQ310" s="1457"/>
      <c r="DIR310" s="1457"/>
      <c r="DIS310" s="1457"/>
      <c r="DIT310" s="1457"/>
      <c r="DIU310" s="1457"/>
      <c r="DIV310" s="1457"/>
      <c r="DIW310" s="1457"/>
      <c r="DIX310" s="1457"/>
      <c r="DIY310" s="1457"/>
      <c r="DIZ310" s="1457"/>
      <c r="DJA310" s="1457"/>
      <c r="DJB310" s="1457"/>
      <c r="DJC310" s="1457"/>
      <c r="DJD310" s="1457"/>
      <c r="DJE310" s="1457"/>
      <c r="DJF310" s="1458"/>
      <c r="DJG310" s="1456"/>
      <c r="DJH310" s="1457"/>
      <c r="DJI310" s="1457"/>
      <c r="DJJ310" s="1457"/>
      <c r="DJK310" s="1457"/>
      <c r="DJL310" s="1457"/>
      <c r="DJM310" s="1457"/>
      <c r="DJN310" s="1457"/>
      <c r="DJO310" s="1457"/>
      <c r="DJP310" s="1457"/>
      <c r="DJQ310" s="1457"/>
      <c r="DJR310" s="1457"/>
      <c r="DJS310" s="1457"/>
      <c r="DJT310" s="1457"/>
      <c r="DJU310" s="1457"/>
      <c r="DJV310" s="1457"/>
      <c r="DJW310" s="1457"/>
      <c r="DJX310" s="1457"/>
      <c r="DJY310" s="1457"/>
      <c r="DJZ310" s="1457"/>
      <c r="DKA310" s="1457"/>
      <c r="DKB310" s="1457"/>
      <c r="DKC310" s="1457"/>
      <c r="DKD310" s="1457"/>
      <c r="DKE310" s="1457"/>
      <c r="DKF310" s="1457"/>
      <c r="DKG310" s="1457"/>
      <c r="DKH310" s="1457"/>
      <c r="DKI310" s="1457"/>
      <c r="DKJ310" s="1457"/>
      <c r="DKK310" s="1457"/>
      <c r="DKL310" s="1457"/>
      <c r="DKM310" s="1458"/>
      <c r="DKN310" s="1456"/>
      <c r="DKO310" s="1457"/>
      <c r="DKP310" s="1457"/>
      <c r="DKQ310" s="1457"/>
      <c r="DKR310" s="1457"/>
      <c r="DKS310" s="1457"/>
      <c r="DKT310" s="1457"/>
      <c r="DKU310" s="1457"/>
      <c r="DKV310" s="1457"/>
      <c r="DKW310" s="1457"/>
      <c r="DKX310" s="1457"/>
      <c r="DKY310" s="1457"/>
      <c r="DKZ310" s="1457"/>
      <c r="DLA310" s="1457"/>
      <c r="DLB310" s="1457"/>
      <c r="DLC310" s="1457"/>
      <c r="DLD310" s="1457"/>
      <c r="DLE310" s="1457"/>
      <c r="DLF310" s="1457"/>
      <c r="DLG310" s="1457"/>
      <c r="DLH310" s="1457"/>
      <c r="DLI310" s="1457"/>
      <c r="DLJ310" s="1457"/>
      <c r="DLK310" s="1457"/>
      <c r="DLL310" s="1457"/>
      <c r="DLM310" s="1457"/>
      <c r="DLN310" s="1457"/>
      <c r="DLO310" s="1457"/>
      <c r="DLP310" s="1457"/>
      <c r="DLQ310" s="1457"/>
      <c r="DLR310" s="1457"/>
      <c r="DLS310" s="1457"/>
      <c r="DLT310" s="1458"/>
      <c r="DLU310" s="1456"/>
      <c r="DLV310" s="1457"/>
      <c r="DLW310" s="1457"/>
      <c r="DLX310" s="1457"/>
      <c r="DLY310" s="1457"/>
      <c r="DLZ310" s="1457"/>
      <c r="DMA310" s="1457"/>
      <c r="DMB310" s="1457"/>
      <c r="DMC310" s="1457"/>
      <c r="DMD310" s="1457"/>
      <c r="DME310" s="1457"/>
      <c r="DMF310" s="1457"/>
      <c r="DMG310" s="1457"/>
      <c r="DMH310" s="1457"/>
      <c r="DMI310" s="1457"/>
      <c r="DMJ310" s="1457"/>
      <c r="DMK310" s="1457"/>
      <c r="DML310" s="1457"/>
      <c r="DMM310" s="1457"/>
      <c r="DMN310" s="1457"/>
      <c r="DMO310" s="1457"/>
      <c r="DMP310" s="1457"/>
      <c r="DMQ310" s="1457"/>
      <c r="DMR310" s="1457"/>
      <c r="DMS310" s="1457"/>
      <c r="DMT310" s="1457"/>
      <c r="DMU310" s="1457"/>
      <c r="DMV310" s="1457"/>
      <c r="DMW310" s="1457"/>
      <c r="DMX310" s="1457"/>
      <c r="DMY310" s="1457"/>
      <c r="DMZ310" s="1457"/>
      <c r="DNA310" s="1458"/>
      <c r="DNB310" s="1456"/>
      <c r="DNC310" s="1457"/>
      <c r="DND310" s="1457"/>
      <c r="DNE310" s="1457"/>
      <c r="DNF310" s="1457"/>
      <c r="DNG310" s="1457"/>
      <c r="DNH310" s="1457"/>
      <c r="DNI310" s="1457"/>
      <c r="DNJ310" s="1457"/>
      <c r="DNK310" s="1457"/>
      <c r="DNL310" s="1457"/>
      <c r="DNM310" s="1457"/>
      <c r="DNN310" s="1457"/>
      <c r="DNO310" s="1457"/>
      <c r="DNP310" s="1457"/>
      <c r="DNQ310" s="1457"/>
      <c r="DNR310" s="1457"/>
      <c r="DNS310" s="1457"/>
      <c r="DNT310" s="1457"/>
      <c r="DNU310" s="1457"/>
      <c r="DNV310" s="1457"/>
      <c r="DNW310" s="1457"/>
      <c r="DNX310" s="1457"/>
      <c r="DNY310" s="1457"/>
      <c r="DNZ310" s="1457"/>
      <c r="DOA310" s="1457"/>
      <c r="DOB310" s="1457"/>
      <c r="DOC310" s="1457"/>
      <c r="DOD310" s="1457"/>
      <c r="DOE310" s="1457"/>
      <c r="DOF310" s="1457"/>
      <c r="DOG310" s="1457"/>
      <c r="DOH310" s="1458"/>
      <c r="DOI310" s="1456"/>
      <c r="DOJ310" s="1457"/>
      <c r="DOK310" s="1457"/>
      <c r="DOL310" s="1457"/>
      <c r="DOM310" s="1457"/>
      <c r="DON310" s="1457"/>
      <c r="DOO310" s="1457"/>
      <c r="DOP310" s="1457"/>
      <c r="DOQ310" s="1457"/>
      <c r="DOR310" s="1457"/>
      <c r="DOS310" s="1457"/>
      <c r="DOT310" s="1457"/>
      <c r="DOU310" s="1457"/>
      <c r="DOV310" s="1457"/>
      <c r="DOW310" s="1457"/>
      <c r="DOX310" s="1457"/>
      <c r="DOY310" s="1457"/>
      <c r="DOZ310" s="1457"/>
      <c r="DPA310" s="1457"/>
      <c r="DPB310" s="1457"/>
      <c r="DPC310" s="1457"/>
      <c r="DPD310" s="1457"/>
      <c r="DPE310" s="1457"/>
      <c r="DPF310" s="1457"/>
      <c r="DPG310" s="1457"/>
      <c r="DPH310" s="1457"/>
      <c r="DPI310" s="1457"/>
      <c r="DPJ310" s="1457"/>
      <c r="DPK310" s="1457"/>
      <c r="DPL310" s="1457"/>
      <c r="DPM310" s="1457"/>
      <c r="DPN310" s="1457"/>
      <c r="DPO310" s="1458"/>
      <c r="DPP310" s="1456"/>
      <c r="DPQ310" s="1457"/>
      <c r="DPR310" s="1457"/>
      <c r="DPS310" s="1457"/>
      <c r="DPT310" s="1457"/>
      <c r="DPU310" s="1457"/>
      <c r="DPV310" s="1457"/>
      <c r="DPW310" s="1457"/>
      <c r="DPX310" s="1457"/>
      <c r="DPY310" s="1457"/>
      <c r="DPZ310" s="1457"/>
      <c r="DQA310" s="1457"/>
      <c r="DQB310" s="1457"/>
      <c r="DQC310" s="1457"/>
      <c r="DQD310" s="1457"/>
      <c r="DQE310" s="1457"/>
      <c r="DQF310" s="1457"/>
      <c r="DQG310" s="1457"/>
      <c r="DQH310" s="1457"/>
      <c r="DQI310" s="1457"/>
      <c r="DQJ310" s="1457"/>
      <c r="DQK310" s="1457"/>
      <c r="DQL310" s="1457"/>
      <c r="DQM310" s="1457"/>
      <c r="DQN310" s="1457"/>
      <c r="DQO310" s="1457"/>
      <c r="DQP310" s="1457"/>
      <c r="DQQ310" s="1457"/>
      <c r="DQR310" s="1457"/>
      <c r="DQS310" s="1457"/>
      <c r="DQT310" s="1457"/>
      <c r="DQU310" s="1457"/>
      <c r="DQV310" s="1458"/>
      <c r="DQW310" s="1456"/>
      <c r="DQX310" s="1457"/>
      <c r="DQY310" s="1457"/>
      <c r="DQZ310" s="1457"/>
      <c r="DRA310" s="1457"/>
      <c r="DRB310" s="1457"/>
      <c r="DRC310" s="1457"/>
      <c r="DRD310" s="1457"/>
      <c r="DRE310" s="1457"/>
      <c r="DRF310" s="1457"/>
      <c r="DRG310" s="1457"/>
      <c r="DRH310" s="1457"/>
      <c r="DRI310" s="1457"/>
      <c r="DRJ310" s="1457"/>
      <c r="DRK310" s="1457"/>
      <c r="DRL310" s="1457"/>
      <c r="DRM310" s="1457"/>
      <c r="DRN310" s="1457"/>
      <c r="DRO310" s="1457"/>
      <c r="DRP310" s="1457"/>
      <c r="DRQ310" s="1457"/>
      <c r="DRR310" s="1457"/>
      <c r="DRS310" s="1457"/>
      <c r="DRT310" s="1457"/>
      <c r="DRU310" s="1457"/>
      <c r="DRV310" s="1457"/>
      <c r="DRW310" s="1457"/>
      <c r="DRX310" s="1457"/>
      <c r="DRY310" s="1457"/>
      <c r="DRZ310" s="1457"/>
      <c r="DSA310" s="1457"/>
      <c r="DSB310" s="1457"/>
      <c r="DSC310" s="1458"/>
      <c r="DSD310" s="1456"/>
      <c r="DSE310" s="1457"/>
      <c r="DSF310" s="1457"/>
      <c r="DSG310" s="1457"/>
      <c r="DSH310" s="1457"/>
      <c r="DSI310" s="1457"/>
      <c r="DSJ310" s="1457"/>
      <c r="DSK310" s="1457"/>
      <c r="DSL310" s="1457"/>
      <c r="DSM310" s="1457"/>
      <c r="DSN310" s="1457"/>
      <c r="DSO310" s="1457"/>
      <c r="DSP310" s="1457"/>
      <c r="DSQ310" s="1457"/>
      <c r="DSR310" s="1457"/>
      <c r="DSS310" s="1457"/>
      <c r="DST310" s="1457"/>
      <c r="DSU310" s="1457"/>
      <c r="DSV310" s="1457"/>
      <c r="DSW310" s="1457"/>
      <c r="DSX310" s="1457"/>
      <c r="DSY310" s="1457"/>
      <c r="DSZ310" s="1457"/>
      <c r="DTA310" s="1457"/>
      <c r="DTB310" s="1457"/>
      <c r="DTC310" s="1457"/>
      <c r="DTD310" s="1457"/>
      <c r="DTE310" s="1457"/>
      <c r="DTF310" s="1457"/>
      <c r="DTG310" s="1457"/>
      <c r="DTH310" s="1457"/>
      <c r="DTI310" s="1457"/>
      <c r="DTJ310" s="1458"/>
      <c r="DTK310" s="1456"/>
      <c r="DTL310" s="1457"/>
      <c r="DTM310" s="1457"/>
      <c r="DTN310" s="1457"/>
      <c r="DTO310" s="1457"/>
      <c r="DTP310" s="1457"/>
      <c r="DTQ310" s="1457"/>
      <c r="DTR310" s="1457"/>
      <c r="DTS310" s="1457"/>
      <c r="DTT310" s="1457"/>
      <c r="DTU310" s="1457"/>
      <c r="DTV310" s="1457"/>
      <c r="DTW310" s="1457"/>
      <c r="DTX310" s="1457"/>
      <c r="DTY310" s="1457"/>
      <c r="DTZ310" s="1457"/>
      <c r="DUA310" s="1457"/>
      <c r="DUB310" s="1457"/>
      <c r="DUC310" s="1457"/>
      <c r="DUD310" s="1457"/>
      <c r="DUE310" s="1457"/>
      <c r="DUF310" s="1457"/>
      <c r="DUG310" s="1457"/>
      <c r="DUH310" s="1457"/>
      <c r="DUI310" s="1457"/>
      <c r="DUJ310" s="1457"/>
      <c r="DUK310" s="1457"/>
      <c r="DUL310" s="1457"/>
      <c r="DUM310" s="1457"/>
      <c r="DUN310" s="1457"/>
      <c r="DUO310" s="1457"/>
      <c r="DUP310" s="1457"/>
      <c r="DUQ310" s="1458"/>
      <c r="DUR310" s="1456"/>
      <c r="DUS310" s="1457"/>
      <c r="DUT310" s="1457"/>
      <c r="DUU310" s="1457"/>
      <c r="DUV310" s="1457"/>
      <c r="DUW310" s="1457"/>
      <c r="DUX310" s="1457"/>
      <c r="DUY310" s="1457"/>
      <c r="DUZ310" s="1457"/>
      <c r="DVA310" s="1457"/>
      <c r="DVB310" s="1457"/>
      <c r="DVC310" s="1457"/>
      <c r="DVD310" s="1457"/>
      <c r="DVE310" s="1457"/>
      <c r="DVF310" s="1457"/>
      <c r="DVG310" s="1457"/>
      <c r="DVH310" s="1457"/>
      <c r="DVI310" s="1457"/>
      <c r="DVJ310" s="1457"/>
      <c r="DVK310" s="1457"/>
      <c r="DVL310" s="1457"/>
      <c r="DVM310" s="1457"/>
      <c r="DVN310" s="1457"/>
      <c r="DVO310" s="1457"/>
      <c r="DVP310" s="1457"/>
      <c r="DVQ310" s="1457"/>
      <c r="DVR310" s="1457"/>
      <c r="DVS310" s="1457"/>
      <c r="DVT310" s="1457"/>
      <c r="DVU310" s="1457"/>
      <c r="DVV310" s="1457"/>
      <c r="DVW310" s="1457"/>
      <c r="DVX310" s="1458"/>
      <c r="DVY310" s="1456"/>
      <c r="DVZ310" s="1457"/>
      <c r="DWA310" s="1457"/>
      <c r="DWB310" s="1457"/>
      <c r="DWC310" s="1457"/>
      <c r="DWD310" s="1457"/>
      <c r="DWE310" s="1457"/>
      <c r="DWF310" s="1457"/>
      <c r="DWG310" s="1457"/>
      <c r="DWH310" s="1457"/>
      <c r="DWI310" s="1457"/>
      <c r="DWJ310" s="1457"/>
      <c r="DWK310" s="1457"/>
      <c r="DWL310" s="1457"/>
      <c r="DWM310" s="1457"/>
      <c r="DWN310" s="1457"/>
      <c r="DWO310" s="1457"/>
      <c r="DWP310" s="1457"/>
      <c r="DWQ310" s="1457"/>
      <c r="DWR310" s="1457"/>
      <c r="DWS310" s="1457"/>
      <c r="DWT310" s="1457"/>
      <c r="DWU310" s="1457"/>
      <c r="DWV310" s="1457"/>
      <c r="DWW310" s="1457"/>
      <c r="DWX310" s="1457"/>
      <c r="DWY310" s="1457"/>
      <c r="DWZ310" s="1457"/>
      <c r="DXA310" s="1457"/>
      <c r="DXB310" s="1457"/>
      <c r="DXC310" s="1457"/>
      <c r="DXD310" s="1457"/>
      <c r="DXE310" s="1458"/>
      <c r="DXF310" s="1456"/>
      <c r="DXG310" s="1457"/>
      <c r="DXH310" s="1457"/>
      <c r="DXI310" s="1457"/>
      <c r="DXJ310" s="1457"/>
      <c r="DXK310" s="1457"/>
      <c r="DXL310" s="1457"/>
      <c r="DXM310" s="1457"/>
      <c r="DXN310" s="1457"/>
      <c r="DXO310" s="1457"/>
      <c r="DXP310" s="1457"/>
      <c r="DXQ310" s="1457"/>
      <c r="DXR310" s="1457"/>
      <c r="DXS310" s="1457"/>
      <c r="DXT310" s="1457"/>
      <c r="DXU310" s="1457"/>
      <c r="DXV310" s="1457"/>
      <c r="DXW310" s="1457"/>
      <c r="DXX310" s="1457"/>
      <c r="DXY310" s="1457"/>
      <c r="DXZ310" s="1457"/>
      <c r="DYA310" s="1457"/>
      <c r="DYB310" s="1457"/>
      <c r="DYC310" s="1457"/>
      <c r="DYD310" s="1457"/>
      <c r="DYE310" s="1457"/>
      <c r="DYF310" s="1457"/>
      <c r="DYG310" s="1457"/>
      <c r="DYH310" s="1457"/>
      <c r="DYI310" s="1457"/>
      <c r="DYJ310" s="1457"/>
      <c r="DYK310" s="1457"/>
      <c r="DYL310" s="1458"/>
      <c r="DYM310" s="1456"/>
      <c r="DYN310" s="1457"/>
      <c r="DYO310" s="1457"/>
      <c r="DYP310" s="1457"/>
      <c r="DYQ310" s="1457"/>
      <c r="DYR310" s="1457"/>
      <c r="DYS310" s="1457"/>
      <c r="DYT310" s="1457"/>
      <c r="DYU310" s="1457"/>
      <c r="DYV310" s="1457"/>
      <c r="DYW310" s="1457"/>
      <c r="DYX310" s="1457"/>
      <c r="DYY310" s="1457"/>
      <c r="DYZ310" s="1457"/>
      <c r="DZA310" s="1457"/>
      <c r="DZB310" s="1457"/>
      <c r="DZC310" s="1457"/>
      <c r="DZD310" s="1457"/>
      <c r="DZE310" s="1457"/>
      <c r="DZF310" s="1457"/>
      <c r="DZG310" s="1457"/>
      <c r="DZH310" s="1457"/>
      <c r="DZI310" s="1457"/>
      <c r="DZJ310" s="1457"/>
      <c r="DZK310" s="1457"/>
      <c r="DZL310" s="1457"/>
      <c r="DZM310" s="1457"/>
      <c r="DZN310" s="1457"/>
      <c r="DZO310" s="1457"/>
      <c r="DZP310" s="1457"/>
      <c r="DZQ310" s="1457"/>
      <c r="DZR310" s="1457"/>
      <c r="DZS310" s="1458"/>
      <c r="DZT310" s="1456"/>
      <c r="DZU310" s="1457"/>
      <c r="DZV310" s="1457"/>
      <c r="DZW310" s="1457"/>
      <c r="DZX310" s="1457"/>
      <c r="DZY310" s="1457"/>
      <c r="DZZ310" s="1457"/>
      <c r="EAA310" s="1457"/>
      <c r="EAB310" s="1457"/>
      <c r="EAC310" s="1457"/>
      <c r="EAD310" s="1457"/>
      <c r="EAE310" s="1457"/>
      <c r="EAF310" s="1457"/>
      <c r="EAG310" s="1457"/>
      <c r="EAH310" s="1457"/>
      <c r="EAI310" s="1457"/>
      <c r="EAJ310" s="1457"/>
      <c r="EAK310" s="1457"/>
      <c r="EAL310" s="1457"/>
      <c r="EAM310" s="1457"/>
      <c r="EAN310" s="1457"/>
      <c r="EAO310" s="1457"/>
      <c r="EAP310" s="1457"/>
      <c r="EAQ310" s="1457"/>
      <c r="EAR310" s="1457"/>
      <c r="EAS310" s="1457"/>
      <c r="EAT310" s="1457"/>
      <c r="EAU310" s="1457"/>
      <c r="EAV310" s="1457"/>
      <c r="EAW310" s="1457"/>
      <c r="EAX310" s="1457"/>
      <c r="EAY310" s="1457"/>
      <c r="EAZ310" s="1458"/>
      <c r="EBA310" s="1456"/>
      <c r="EBB310" s="1457"/>
      <c r="EBC310" s="1457"/>
      <c r="EBD310" s="1457"/>
      <c r="EBE310" s="1457"/>
      <c r="EBF310" s="1457"/>
      <c r="EBG310" s="1457"/>
      <c r="EBH310" s="1457"/>
      <c r="EBI310" s="1457"/>
      <c r="EBJ310" s="1457"/>
      <c r="EBK310" s="1457"/>
      <c r="EBL310" s="1457"/>
      <c r="EBM310" s="1457"/>
      <c r="EBN310" s="1457"/>
      <c r="EBO310" s="1457"/>
      <c r="EBP310" s="1457"/>
      <c r="EBQ310" s="1457"/>
      <c r="EBR310" s="1457"/>
      <c r="EBS310" s="1457"/>
      <c r="EBT310" s="1457"/>
      <c r="EBU310" s="1457"/>
      <c r="EBV310" s="1457"/>
      <c r="EBW310" s="1457"/>
      <c r="EBX310" s="1457"/>
      <c r="EBY310" s="1457"/>
      <c r="EBZ310" s="1457"/>
      <c r="ECA310" s="1457"/>
      <c r="ECB310" s="1457"/>
      <c r="ECC310" s="1457"/>
      <c r="ECD310" s="1457"/>
      <c r="ECE310" s="1457"/>
      <c r="ECF310" s="1457"/>
      <c r="ECG310" s="1458"/>
      <c r="ECH310" s="1456"/>
      <c r="ECI310" s="1457"/>
      <c r="ECJ310" s="1457"/>
      <c r="ECK310" s="1457"/>
      <c r="ECL310" s="1457"/>
      <c r="ECM310" s="1457"/>
      <c r="ECN310" s="1457"/>
      <c r="ECO310" s="1457"/>
      <c r="ECP310" s="1457"/>
      <c r="ECQ310" s="1457"/>
      <c r="ECR310" s="1457"/>
      <c r="ECS310" s="1457"/>
      <c r="ECT310" s="1457"/>
      <c r="ECU310" s="1457"/>
      <c r="ECV310" s="1457"/>
      <c r="ECW310" s="1457"/>
      <c r="ECX310" s="1457"/>
      <c r="ECY310" s="1457"/>
      <c r="ECZ310" s="1457"/>
      <c r="EDA310" s="1457"/>
      <c r="EDB310" s="1457"/>
      <c r="EDC310" s="1457"/>
      <c r="EDD310" s="1457"/>
      <c r="EDE310" s="1457"/>
      <c r="EDF310" s="1457"/>
      <c r="EDG310" s="1457"/>
      <c r="EDH310" s="1457"/>
      <c r="EDI310" s="1457"/>
      <c r="EDJ310" s="1457"/>
      <c r="EDK310" s="1457"/>
      <c r="EDL310" s="1457"/>
      <c r="EDM310" s="1457"/>
      <c r="EDN310" s="1458"/>
      <c r="EDO310" s="1456"/>
      <c r="EDP310" s="1457"/>
      <c r="EDQ310" s="1457"/>
      <c r="EDR310" s="1457"/>
      <c r="EDS310" s="1457"/>
      <c r="EDT310" s="1457"/>
      <c r="EDU310" s="1457"/>
      <c r="EDV310" s="1457"/>
      <c r="EDW310" s="1457"/>
      <c r="EDX310" s="1457"/>
      <c r="EDY310" s="1457"/>
      <c r="EDZ310" s="1457"/>
      <c r="EEA310" s="1457"/>
      <c r="EEB310" s="1457"/>
      <c r="EEC310" s="1457"/>
      <c r="EED310" s="1457"/>
      <c r="EEE310" s="1457"/>
      <c r="EEF310" s="1457"/>
      <c r="EEG310" s="1457"/>
      <c r="EEH310" s="1457"/>
      <c r="EEI310" s="1457"/>
      <c r="EEJ310" s="1457"/>
      <c r="EEK310" s="1457"/>
      <c r="EEL310" s="1457"/>
      <c r="EEM310" s="1457"/>
      <c r="EEN310" s="1457"/>
      <c r="EEO310" s="1457"/>
      <c r="EEP310" s="1457"/>
      <c r="EEQ310" s="1457"/>
      <c r="EER310" s="1457"/>
      <c r="EES310" s="1457"/>
      <c r="EET310" s="1457"/>
      <c r="EEU310" s="1458"/>
      <c r="EEV310" s="1456"/>
      <c r="EEW310" s="1457"/>
      <c r="EEX310" s="1457"/>
      <c r="EEY310" s="1457"/>
      <c r="EEZ310" s="1457"/>
      <c r="EFA310" s="1457"/>
      <c r="EFB310" s="1457"/>
      <c r="EFC310" s="1457"/>
      <c r="EFD310" s="1457"/>
      <c r="EFE310" s="1457"/>
      <c r="EFF310" s="1457"/>
      <c r="EFG310" s="1457"/>
      <c r="EFH310" s="1457"/>
      <c r="EFI310" s="1457"/>
      <c r="EFJ310" s="1457"/>
      <c r="EFK310" s="1457"/>
      <c r="EFL310" s="1457"/>
      <c r="EFM310" s="1457"/>
      <c r="EFN310" s="1457"/>
      <c r="EFO310" s="1457"/>
      <c r="EFP310" s="1457"/>
      <c r="EFQ310" s="1457"/>
      <c r="EFR310" s="1457"/>
      <c r="EFS310" s="1457"/>
      <c r="EFT310" s="1457"/>
      <c r="EFU310" s="1457"/>
      <c r="EFV310" s="1457"/>
      <c r="EFW310" s="1457"/>
      <c r="EFX310" s="1457"/>
      <c r="EFY310" s="1457"/>
      <c r="EFZ310" s="1457"/>
      <c r="EGA310" s="1457"/>
      <c r="EGB310" s="1458"/>
      <c r="EGC310" s="1456"/>
      <c r="EGD310" s="1457"/>
      <c r="EGE310" s="1457"/>
      <c r="EGF310" s="1457"/>
      <c r="EGG310" s="1457"/>
      <c r="EGH310" s="1457"/>
      <c r="EGI310" s="1457"/>
      <c r="EGJ310" s="1457"/>
      <c r="EGK310" s="1457"/>
      <c r="EGL310" s="1457"/>
      <c r="EGM310" s="1457"/>
      <c r="EGN310" s="1457"/>
      <c r="EGO310" s="1457"/>
      <c r="EGP310" s="1457"/>
      <c r="EGQ310" s="1457"/>
      <c r="EGR310" s="1457"/>
      <c r="EGS310" s="1457"/>
      <c r="EGT310" s="1457"/>
      <c r="EGU310" s="1457"/>
      <c r="EGV310" s="1457"/>
      <c r="EGW310" s="1457"/>
      <c r="EGX310" s="1457"/>
      <c r="EGY310" s="1457"/>
      <c r="EGZ310" s="1457"/>
      <c r="EHA310" s="1457"/>
      <c r="EHB310" s="1457"/>
      <c r="EHC310" s="1457"/>
      <c r="EHD310" s="1457"/>
      <c r="EHE310" s="1457"/>
      <c r="EHF310" s="1457"/>
      <c r="EHG310" s="1457"/>
      <c r="EHH310" s="1457"/>
      <c r="EHI310" s="1458"/>
      <c r="EHJ310" s="1456"/>
      <c r="EHK310" s="1457"/>
      <c r="EHL310" s="1457"/>
      <c r="EHM310" s="1457"/>
      <c r="EHN310" s="1457"/>
      <c r="EHO310" s="1457"/>
      <c r="EHP310" s="1457"/>
      <c r="EHQ310" s="1457"/>
      <c r="EHR310" s="1457"/>
      <c r="EHS310" s="1457"/>
      <c r="EHT310" s="1457"/>
      <c r="EHU310" s="1457"/>
      <c r="EHV310" s="1457"/>
      <c r="EHW310" s="1457"/>
      <c r="EHX310" s="1457"/>
      <c r="EHY310" s="1457"/>
      <c r="EHZ310" s="1457"/>
      <c r="EIA310" s="1457"/>
      <c r="EIB310" s="1457"/>
      <c r="EIC310" s="1457"/>
      <c r="EID310" s="1457"/>
      <c r="EIE310" s="1457"/>
      <c r="EIF310" s="1457"/>
      <c r="EIG310" s="1457"/>
      <c r="EIH310" s="1457"/>
      <c r="EII310" s="1457"/>
      <c r="EIJ310" s="1457"/>
      <c r="EIK310" s="1457"/>
      <c r="EIL310" s="1457"/>
      <c r="EIM310" s="1457"/>
      <c r="EIN310" s="1457"/>
      <c r="EIO310" s="1457"/>
      <c r="EIP310" s="1458"/>
      <c r="EIQ310" s="1456"/>
      <c r="EIR310" s="1457"/>
      <c r="EIS310" s="1457"/>
      <c r="EIT310" s="1457"/>
      <c r="EIU310" s="1457"/>
      <c r="EIV310" s="1457"/>
      <c r="EIW310" s="1457"/>
      <c r="EIX310" s="1457"/>
      <c r="EIY310" s="1457"/>
      <c r="EIZ310" s="1457"/>
      <c r="EJA310" s="1457"/>
      <c r="EJB310" s="1457"/>
      <c r="EJC310" s="1457"/>
      <c r="EJD310" s="1457"/>
      <c r="EJE310" s="1457"/>
      <c r="EJF310" s="1457"/>
      <c r="EJG310" s="1457"/>
      <c r="EJH310" s="1457"/>
      <c r="EJI310" s="1457"/>
      <c r="EJJ310" s="1457"/>
      <c r="EJK310" s="1457"/>
      <c r="EJL310" s="1457"/>
      <c r="EJM310" s="1457"/>
      <c r="EJN310" s="1457"/>
      <c r="EJO310" s="1457"/>
      <c r="EJP310" s="1457"/>
      <c r="EJQ310" s="1457"/>
      <c r="EJR310" s="1457"/>
      <c r="EJS310" s="1457"/>
      <c r="EJT310" s="1457"/>
      <c r="EJU310" s="1457"/>
      <c r="EJV310" s="1457"/>
      <c r="EJW310" s="1458"/>
      <c r="EJX310" s="1456"/>
      <c r="EJY310" s="1457"/>
      <c r="EJZ310" s="1457"/>
      <c r="EKA310" s="1457"/>
      <c r="EKB310" s="1457"/>
      <c r="EKC310" s="1457"/>
      <c r="EKD310" s="1457"/>
      <c r="EKE310" s="1457"/>
      <c r="EKF310" s="1457"/>
      <c r="EKG310" s="1457"/>
      <c r="EKH310" s="1457"/>
      <c r="EKI310" s="1457"/>
      <c r="EKJ310" s="1457"/>
      <c r="EKK310" s="1457"/>
      <c r="EKL310" s="1457"/>
      <c r="EKM310" s="1457"/>
      <c r="EKN310" s="1457"/>
      <c r="EKO310" s="1457"/>
      <c r="EKP310" s="1457"/>
      <c r="EKQ310" s="1457"/>
      <c r="EKR310" s="1457"/>
      <c r="EKS310" s="1457"/>
      <c r="EKT310" s="1457"/>
      <c r="EKU310" s="1457"/>
      <c r="EKV310" s="1457"/>
      <c r="EKW310" s="1457"/>
      <c r="EKX310" s="1457"/>
      <c r="EKY310" s="1457"/>
      <c r="EKZ310" s="1457"/>
      <c r="ELA310" s="1457"/>
      <c r="ELB310" s="1457"/>
      <c r="ELC310" s="1457"/>
      <c r="ELD310" s="1458"/>
      <c r="ELE310" s="1456"/>
      <c r="ELF310" s="1457"/>
      <c r="ELG310" s="1457"/>
      <c r="ELH310" s="1457"/>
      <c r="ELI310" s="1457"/>
      <c r="ELJ310" s="1457"/>
      <c r="ELK310" s="1457"/>
      <c r="ELL310" s="1457"/>
      <c r="ELM310" s="1457"/>
      <c r="ELN310" s="1457"/>
      <c r="ELO310" s="1457"/>
      <c r="ELP310" s="1457"/>
      <c r="ELQ310" s="1457"/>
      <c r="ELR310" s="1457"/>
      <c r="ELS310" s="1457"/>
      <c r="ELT310" s="1457"/>
      <c r="ELU310" s="1457"/>
      <c r="ELV310" s="1457"/>
      <c r="ELW310" s="1457"/>
      <c r="ELX310" s="1457"/>
      <c r="ELY310" s="1457"/>
      <c r="ELZ310" s="1457"/>
      <c r="EMA310" s="1457"/>
      <c r="EMB310" s="1457"/>
      <c r="EMC310" s="1457"/>
      <c r="EMD310" s="1457"/>
      <c r="EME310" s="1457"/>
      <c r="EMF310" s="1457"/>
      <c r="EMG310" s="1457"/>
      <c r="EMH310" s="1457"/>
      <c r="EMI310" s="1457"/>
      <c r="EMJ310" s="1457"/>
      <c r="EMK310" s="1458"/>
      <c r="EML310" s="1456"/>
      <c r="EMM310" s="1457"/>
      <c r="EMN310" s="1457"/>
      <c r="EMO310" s="1457"/>
      <c r="EMP310" s="1457"/>
      <c r="EMQ310" s="1457"/>
      <c r="EMR310" s="1457"/>
      <c r="EMS310" s="1457"/>
      <c r="EMT310" s="1457"/>
      <c r="EMU310" s="1457"/>
      <c r="EMV310" s="1457"/>
      <c r="EMW310" s="1457"/>
      <c r="EMX310" s="1457"/>
      <c r="EMY310" s="1457"/>
      <c r="EMZ310" s="1457"/>
      <c r="ENA310" s="1457"/>
      <c r="ENB310" s="1457"/>
      <c r="ENC310" s="1457"/>
      <c r="END310" s="1457"/>
      <c r="ENE310" s="1457"/>
      <c r="ENF310" s="1457"/>
      <c r="ENG310" s="1457"/>
      <c r="ENH310" s="1457"/>
      <c r="ENI310" s="1457"/>
      <c r="ENJ310" s="1457"/>
      <c r="ENK310" s="1457"/>
      <c r="ENL310" s="1457"/>
      <c r="ENM310" s="1457"/>
      <c r="ENN310" s="1457"/>
      <c r="ENO310" s="1457"/>
      <c r="ENP310" s="1457"/>
      <c r="ENQ310" s="1457"/>
      <c r="ENR310" s="1458"/>
      <c r="ENS310" s="1456"/>
      <c r="ENT310" s="1457"/>
      <c r="ENU310" s="1457"/>
      <c r="ENV310" s="1457"/>
      <c r="ENW310" s="1457"/>
      <c r="ENX310" s="1457"/>
      <c r="ENY310" s="1457"/>
      <c r="ENZ310" s="1457"/>
      <c r="EOA310" s="1457"/>
      <c r="EOB310" s="1457"/>
      <c r="EOC310" s="1457"/>
      <c r="EOD310" s="1457"/>
      <c r="EOE310" s="1457"/>
      <c r="EOF310" s="1457"/>
      <c r="EOG310" s="1457"/>
      <c r="EOH310" s="1457"/>
      <c r="EOI310" s="1457"/>
      <c r="EOJ310" s="1457"/>
      <c r="EOK310" s="1457"/>
      <c r="EOL310" s="1457"/>
      <c r="EOM310" s="1457"/>
      <c r="EON310" s="1457"/>
      <c r="EOO310" s="1457"/>
      <c r="EOP310" s="1457"/>
      <c r="EOQ310" s="1457"/>
      <c r="EOR310" s="1457"/>
      <c r="EOS310" s="1457"/>
      <c r="EOT310" s="1457"/>
      <c r="EOU310" s="1457"/>
      <c r="EOV310" s="1457"/>
      <c r="EOW310" s="1457"/>
      <c r="EOX310" s="1457"/>
      <c r="EOY310" s="1458"/>
      <c r="EOZ310" s="1456"/>
      <c r="EPA310" s="1457"/>
      <c r="EPB310" s="1457"/>
      <c r="EPC310" s="1457"/>
      <c r="EPD310" s="1457"/>
      <c r="EPE310" s="1457"/>
      <c r="EPF310" s="1457"/>
      <c r="EPG310" s="1457"/>
      <c r="EPH310" s="1457"/>
      <c r="EPI310" s="1457"/>
      <c r="EPJ310" s="1457"/>
      <c r="EPK310" s="1457"/>
      <c r="EPL310" s="1457"/>
      <c r="EPM310" s="1457"/>
      <c r="EPN310" s="1457"/>
      <c r="EPO310" s="1457"/>
      <c r="EPP310" s="1457"/>
      <c r="EPQ310" s="1457"/>
      <c r="EPR310" s="1457"/>
      <c r="EPS310" s="1457"/>
      <c r="EPT310" s="1457"/>
      <c r="EPU310" s="1457"/>
      <c r="EPV310" s="1457"/>
      <c r="EPW310" s="1457"/>
      <c r="EPX310" s="1457"/>
      <c r="EPY310" s="1457"/>
      <c r="EPZ310" s="1457"/>
      <c r="EQA310" s="1457"/>
      <c r="EQB310" s="1457"/>
      <c r="EQC310" s="1457"/>
      <c r="EQD310" s="1457"/>
      <c r="EQE310" s="1457"/>
      <c r="EQF310" s="1458"/>
      <c r="EQG310" s="1456"/>
      <c r="EQH310" s="1457"/>
      <c r="EQI310" s="1457"/>
      <c r="EQJ310" s="1457"/>
      <c r="EQK310" s="1457"/>
      <c r="EQL310" s="1457"/>
      <c r="EQM310" s="1457"/>
      <c r="EQN310" s="1457"/>
      <c r="EQO310" s="1457"/>
      <c r="EQP310" s="1457"/>
      <c r="EQQ310" s="1457"/>
      <c r="EQR310" s="1457"/>
      <c r="EQS310" s="1457"/>
      <c r="EQT310" s="1457"/>
      <c r="EQU310" s="1457"/>
      <c r="EQV310" s="1457"/>
      <c r="EQW310" s="1457"/>
      <c r="EQX310" s="1457"/>
      <c r="EQY310" s="1457"/>
      <c r="EQZ310" s="1457"/>
      <c r="ERA310" s="1457"/>
      <c r="ERB310" s="1457"/>
      <c r="ERC310" s="1457"/>
      <c r="ERD310" s="1457"/>
      <c r="ERE310" s="1457"/>
      <c r="ERF310" s="1457"/>
      <c r="ERG310" s="1457"/>
      <c r="ERH310" s="1457"/>
      <c r="ERI310" s="1457"/>
      <c r="ERJ310" s="1457"/>
      <c r="ERK310" s="1457"/>
      <c r="ERL310" s="1457"/>
      <c r="ERM310" s="1458"/>
      <c r="ERN310" s="1456"/>
      <c r="ERO310" s="1457"/>
      <c r="ERP310" s="1457"/>
      <c r="ERQ310" s="1457"/>
      <c r="ERR310" s="1457"/>
      <c r="ERS310" s="1457"/>
      <c r="ERT310" s="1457"/>
      <c r="ERU310" s="1457"/>
      <c r="ERV310" s="1457"/>
      <c r="ERW310" s="1457"/>
      <c r="ERX310" s="1457"/>
      <c r="ERY310" s="1457"/>
      <c r="ERZ310" s="1457"/>
      <c r="ESA310" s="1457"/>
      <c r="ESB310" s="1457"/>
      <c r="ESC310" s="1457"/>
      <c r="ESD310" s="1457"/>
      <c r="ESE310" s="1457"/>
      <c r="ESF310" s="1457"/>
      <c r="ESG310" s="1457"/>
      <c r="ESH310" s="1457"/>
      <c r="ESI310" s="1457"/>
      <c r="ESJ310" s="1457"/>
      <c r="ESK310" s="1457"/>
      <c r="ESL310" s="1457"/>
      <c r="ESM310" s="1457"/>
      <c r="ESN310" s="1457"/>
      <c r="ESO310" s="1457"/>
      <c r="ESP310" s="1457"/>
      <c r="ESQ310" s="1457"/>
      <c r="ESR310" s="1457"/>
      <c r="ESS310" s="1457"/>
      <c r="EST310" s="1458"/>
      <c r="ESU310" s="1456"/>
      <c r="ESV310" s="1457"/>
      <c r="ESW310" s="1457"/>
      <c r="ESX310" s="1457"/>
      <c r="ESY310" s="1457"/>
      <c r="ESZ310" s="1457"/>
      <c r="ETA310" s="1457"/>
      <c r="ETB310" s="1457"/>
      <c r="ETC310" s="1457"/>
      <c r="ETD310" s="1457"/>
      <c r="ETE310" s="1457"/>
      <c r="ETF310" s="1457"/>
      <c r="ETG310" s="1457"/>
      <c r="ETH310" s="1457"/>
      <c r="ETI310" s="1457"/>
      <c r="ETJ310" s="1457"/>
      <c r="ETK310" s="1457"/>
      <c r="ETL310" s="1457"/>
      <c r="ETM310" s="1457"/>
      <c r="ETN310" s="1457"/>
      <c r="ETO310" s="1457"/>
      <c r="ETP310" s="1457"/>
      <c r="ETQ310" s="1457"/>
      <c r="ETR310" s="1457"/>
      <c r="ETS310" s="1457"/>
      <c r="ETT310" s="1457"/>
      <c r="ETU310" s="1457"/>
      <c r="ETV310" s="1457"/>
      <c r="ETW310" s="1457"/>
      <c r="ETX310" s="1457"/>
      <c r="ETY310" s="1457"/>
      <c r="ETZ310" s="1457"/>
      <c r="EUA310" s="1458"/>
      <c r="EUB310" s="1456"/>
      <c r="EUC310" s="1457"/>
      <c r="EUD310" s="1457"/>
      <c r="EUE310" s="1457"/>
      <c r="EUF310" s="1457"/>
      <c r="EUG310" s="1457"/>
      <c r="EUH310" s="1457"/>
      <c r="EUI310" s="1457"/>
      <c r="EUJ310" s="1457"/>
      <c r="EUK310" s="1457"/>
      <c r="EUL310" s="1457"/>
      <c r="EUM310" s="1457"/>
      <c r="EUN310" s="1457"/>
      <c r="EUO310" s="1457"/>
      <c r="EUP310" s="1457"/>
      <c r="EUQ310" s="1457"/>
      <c r="EUR310" s="1457"/>
      <c r="EUS310" s="1457"/>
      <c r="EUT310" s="1457"/>
      <c r="EUU310" s="1457"/>
      <c r="EUV310" s="1457"/>
      <c r="EUW310" s="1457"/>
      <c r="EUX310" s="1457"/>
      <c r="EUY310" s="1457"/>
      <c r="EUZ310" s="1457"/>
      <c r="EVA310" s="1457"/>
      <c r="EVB310" s="1457"/>
      <c r="EVC310" s="1457"/>
      <c r="EVD310" s="1457"/>
      <c r="EVE310" s="1457"/>
      <c r="EVF310" s="1457"/>
      <c r="EVG310" s="1457"/>
      <c r="EVH310" s="1458"/>
      <c r="EVI310" s="1456"/>
      <c r="EVJ310" s="1457"/>
      <c r="EVK310" s="1457"/>
      <c r="EVL310" s="1457"/>
      <c r="EVM310" s="1457"/>
      <c r="EVN310" s="1457"/>
      <c r="EVO310" s="1457"/>
      <c r="EVP310" s="1457"/>
      <c r="EVQ310" s="1457"/>
      <c r="EVR310" s="1457"/>
      <c r="EVS310" s="1457"/>
      <c r="EVT310" s="1457"/>
      <c r="EVU310" s="1457"/>
      <c r="EVV310" s="1457"/>
      <c r="EVW310" s="1457"/>
      <c r="EVX310" s="1457"/>
      <c r="EVY310" s="1457"/>
      <c r="EVZ310" s="1457"/>
      <c r="EWA310" s="1457"/>
      <c r="EWB310" s="1457"/>
      <c r="EWC310" s="1457"/>
      <c r="EWD310" s="1457"/>
      <c r="EWE310" s="1457"/>
      <c r="EWF310" s="1457"/>
      <c r="EWG310" s="1457"/>
      <c r="EWH310" s="1457"/>
      <c r="EWI310" s="1457"/>
      <c r="EWJ310" s="1457"/>
      <c r="EWK310" s="1457"/>
      <c r="EWL310" s="1457"/>
      <c r="EWM310" s="1457"/>
      <c r="EWN310" s="1457"/>
      <c r="EWO310" s="1458"/>
      <c r="EWP310" s="1456"/>
      <c r="EWQ310" s="1457"/>
      <c r="EWR310" s="1457"/>
      <c r="EWS310" s="1457"/>
      <c r="EWT310" s="1457"/>
      <c r="EWU310" s="1457"/>
      <c r="EWV310" s="1457"/>
      <c r="EWW310" s="1457"/>
      <c r="EWX310" s="1457"/>
      <c r="EWY310" s="1457"/>
      <c r="EWZ310" s="1457"/>
      <c r="EXA310" s="1457"/>
      <c r="EXB310" s="1457"/>
      <c r="EXC310" s="1457"/>
      <c r="EXD310" s="1457"/>
      <c r="EXE310" s="1457"/>
      <c r="EXF310" s="1457"/>
      <c r="EXG310" s="1457"/>
      <c r="EXH310" s="1457"/>
      <c r="EXI310" s="1457"/>
      <c r="EXJ310" s="1457"/>
      <c r="EXK310" s="1457"/>
      <c r="EXL310" s="1457"/>
      <c r="EXM310" s="1457"/>
      <c r="EXN310" s="1457"/>
      <c r="EXO310" s="1457"/>
      <c r="EXP310" s="1457"/>
      <c r="EXQ310" s="1457"/>
      <c r="EXR310" s="1457"/>
      <c r="EXS310" s="1457"/>
      <c r="EXT310" s="1457"/>
      <c r="EXU310" s="1457"/>
      <c r="EXV310" s="1458"/>
      <c r="EXW310" s="1456"/>
      <c r="EXX310" s="1457"/>
      <c r="EXY310" s="1457"/>
      <c r="EXZ310" s="1457"/>
      <c r="EYA310" s="1457"/>
      <c r="EYB310" s="1457"/>
      <c r="EYC310" s="1457"/>
      <c r="EYD310" s="1457"/>
      <c r="EYE310" s="1457"/>
      <c r="EYF310" s="1457"/>
      <c r="EYG310" s="1457"/>
      <c r="EYH310" s="1457"/>
      <c r="EYI310" s="1457"/>
      <c r="EYJ310" s="1457"/>
      <c r="EYK310" s="1457"/>
      <c r="EYL310" s="1457"/>
      <c r="EYM310" s="1457"/>
      <c r="EYN310" s="1457"/>
      <c r="EYO310" s="1457"/>
      <c r="EYP310" s="1457"/>
      <c r="EYQ310" s="1457"/>
      <c r="EYR310" s="1457"/>
      <c r="EYS310" s="1457"/>
      <c r="EYT310" s="1457"/>
      <c r="EYU310" s="1457"/>
      <c r="EYV310" s="1457"/>
      <c r="EYW310" s="1457"/>
      <c r="EYX310" s="1457"/>
      <c r="EYY310" s="1457"/>
      <c r="EYZ310" s="1457"/>
      <c r="EZA310" s="1457"/>
      <c r="EZB310" s="1457"/>
      <c r="EZC310" s="1458"/>
      <c r="EZD310" s="1456"/>
      <c r="EZE310" s="1457"/>
      <c r="EZF310" s="1457"/>
      <c r="EZG310" s="1457"/>
      <c r="EZH310" s="1457"/>
      <c r="EZI310" s="1457"/>
      <c r="EZJ310" s="1457"/>
      <c r="EZK310" s="1457"/>
      <c r="EZL310" s="1457"/>
      <c r="EZM310" s="1457"/>
      <c r="EZN310" s="1457"/>
      <c r="EZO310" s="1457"/>
      <c r="EZP310" s="1457"/>
      <c r="EZQ310" s="1457"/>
      <c r="EZR310" s="1457"/>
      <c r="EZS310" s="1457"/>
      <c r="EZT310" s="1457"/>
      <c r="EZU310" s="1457"/>
      <c r="EZV310" s="1457"/>
      <c r="EZW310" s="1457"/>
      <c r="EZX310" s="1457"/>
      <c r="EZY310" s="1457"/>
      <c r="EZZ310" s="1457"/>
      <c r="FAA310" s="1457"/>
      <c r="FAB310" s="1457"/>
      <c r="FAC310" s="1457"/>
      <c r="FAD310" s="1457"/>
      <c r="FAE310" s="1457"/>
      <c r="FAF310" s="1457"/>
      <c r="FAG310" s="1457"/>
      <c r="FAH310" s="1457"/>
      <c r="FAI310" s="1457"/>
      <c r="FAJ310" s="1458"/>
      <c r="FAK310" s="1456"/>
      <c r="FAL310" s="1457"/>
      <c r="FAM310" s="1457"/>
      <c r="FAN310" s="1457"/>
      <c r="FAO310" s="1457"/>
      <c r="FAP310" s="1457"/>
      <c r="FAQ310" s="1457"/>
      <c r="FAR310" s="1457"/>
      <c r="FAS310" s="1457"/>
      <c r="FAT310" s="1457"/>
      <c r="FAU310" s="1457"/>
      <c r="FAV310" s="1457"/>
      <c r="FAW310" s="1457"/>
      <c r="FAX310" s="1457"/>
      <c r="FAY310" s="1457"/>
      <c r="FAZ310" s="1457"/>
      <c r="FBA310" s="1457"/>
      <c r="FBB310" s="1457"/>
      <c r="FBC310" s="1457"/>
      <c r="FBD310" s="1457"/>
      <c r="FBE310" s="1457"/>
      <c r="FBF310" s="1457"/>
      <c r="FBG310" s="1457"/>
      <c r="FBH310" s="1457"/>
      <c r="FBI310" s="1457"/>
      <c r="FBJ310" s="1457"/>
      <c r="FBK310" s="1457"/>
      <c r="FBL310" s="1457"/>
      <c r="FBM310" s="1457"/>
      <c r="FBN310" s="1457"/>
      <c r="FBO310" s="1457"/>
      <c r="FBP310" s="1457"/>
      <c r="FBQ310" s="1458"/>
      <c r="FBR310" s="1456"/>
      <c r="FBS310" s="1457"/>
      <c r="FBT310" s="1457"/>
      <c r="FBU310" s="1457"/>
      <c r="FBV310" s="1457"/>
      <c r="FBW310" s="1457"/>
      <c r="FBX310" s="1457"/>
      <c r="FBY310" s="1457"/>
      <c r="FBZ310" s="1457"/>
      <c r="FCA310" s="1457"/>
      <c r="FCB310" s="1457"/>
      <c r="FCC310" s="1457"/>
      <c r="FCD310" s="1457"/>
      <c r="FCE310" s="1457"/>
      <c r="FCF310" s="1457"/>
      <c r="FCG310" s="1457"/>
      <c r="FCH310" s="1457"/>
      <c r="FCI310" s="1457"/>
      <c r="FCJ310" s="1457"/>
      <c r="FCK310" s="1457"/>
      <c r="FCL310" s="1457"/>
      <c r="FCM310" s="1457"/>
      <c r="FCN310" s="1457"/>
      <c r="FCO310" s="1457"/>
      <c r="FCP310" s="1457"/>
      <c r="FCQ310" s="1457"/>
      <c r="FCR310" s="1457"/>
      <c r="FCS310" s="1457"/>
      <c r="FCT310" s="1457"/>
      <c r="FCU310" s="1457"/>
      <c r="FCV310" s="1457"/>
      <c r="FCW310" s="1457"/>
      <c r="FCX310" s="1458"/>
      <c r="FCY310" s="1456"/>
      <c r="FCZ310" s="1457"/>
      <c r="FDA310" s="1457"/>
      <c r="FDB310" s="1457"/>
      <c r="FDC310" s="1457"/>
      <c r="FDD310" s="1457"/>
      <c r="FDE310" s="1457"/>
      <c r="FDF310" s="1457"/>
      <c r="FDG310" s="1457"/>
      <c r="FDH310" s="1457"/>
      <c r="FDI310" s="1457"/>
      <c r="FDJ310" s="1457"/>
      <c r="FDK310" s="1457"/>
      <c r="FDL310" s="1457"/>
      <c r="FDM310" s="1457"/>
      <c r="FDN310" s="1457"/>
      <c r="FDO310" s="1457"/>
      <c r="FDP310" s="1457"/>
      <c r="FDQ310" s="1457"/>
      <c r="FDR310" s="1457"/>
      <c r="FDS310" s="1457"/>
      <c r="FDT310" s="1457"/>
      <c r="FDU310" s="1457"/>
      <c r="FDV310" s="1457"/>
      <c r="FDW310" s="1457"/>
      <c r="FDX310" s="1457"/>
      <c r="FDY310" s="1457"/>
      <c r="FDZ310" s="1457"/>
      <c r="FEA310" s="1457"/>
      <c r="FEB310" s="1457"/>
      <c r="FEC310" s="1457"/>
      <c r="FED310" s="1457"/>
      <c r="FEE310" s="1458"/>
      <c r="FEF310" s="1456"/>
      <c r="FEG310" s="1457"/>
      <c r="FEH310" s="1457"/>
      <c r="FEI310" s="1457"/>
      <c r="FEJ310" s="1457"/>
      <c r="FEK310" s="1457"/>
      <c r="FEL310" s="1457"/>
      <c r="FEM310" s="1457"/>
      <c r="FEN310" s="1457"/>
      <c r="FEO310" s="1457"/>
      <c r="FEP310" s="1457"/>
      <c r="FEQ310" s="1457"/>
      <c r="FER310" s="1457"/>
      <c r="FES310" s="1457"/>
      <c r="FET310" s="1457"/>
      <c r="FEU310" s="1457"/>
      <c r="FEV310" s="1457"/>
      <c r="FEW310" s="1457"/>
      <c r="FEX310" s="1457"/>
      <c r="FEY310" s="1457"/>
      <c r="FEZ310" s="1457"/>
      <c r="FFA310" s="1457"/>
      <c r="FFB310" s="1457"/>
      <c r="FFC310" s="1457"/>
      <c r="FFD310" s="1457"/>
      <c r="FFE310" s="1457"/>
      <c r="FFF310" s="1457"/>
      <c r="FFG310" s="1457"/>
      <c r="FFH310" s="1457"/>
      <c r="FFI310" s="1457"/>
      <c r="FFJ310" s="1457"/>
      <c r="FFK310" s="1457"/>
      <c r="FFL310" s="1458"/>
      <c r="FFM310" s="1456"/>
      <c r="FFN310" s="1457"/>
      <c r="FFO310" s="1457"/>
      <c r="FFP310" s="1457"/>
      <c r="FFQ310" s="1457"/>
      <c r="FFR310" s="1457"/>
      <c r="FFS310" s="1457"/>
      <c r="FFT310" s="1457"/>
      <c r="FFU310" s="1457"/>
      <c r="FFV310" s="1457"/>
      <c r="FFW310" s="1457"/>
      <c r="FFX310" s="1457"/>
      <c r="FFY310" s="1457"/>
      <c r="FFZ310" s="1457"/>
      <c r="FGA310" s="1457"/>
      <c r="FGB310" s="1457"/>
      <c r="FGC310" s="1457"/>
      <c r="FGD310" s="1457"/>
      <c r="FGE310" s="1457"/>
      <c r="FGF310" s="1457"/>
      <c r="FGG310" s="1457"/>
      <c r="FGH310" s="1457"/>
      <c r="FGI310" s="1457"/>
      <c r="FGJ310" s="1457"/>
      <c r="FGK310" s="1457"/>
      <c r="FGL310" s="1457"/>
      <c r="FGM310" s="1457"/>
      <c r="FGN310" s="1457"/>
      <c r="FGO310" s="1457"/>
      <c r="FGP310" s="1457"/>
      <c r="FGQ310" s="1457"/>
      <c r="FGR310" s="1457"/>
      <c r="FGS310" s="1458"/>
      <c r="FGT310" s="1456"/>
      <c r="FGU310" s="1457"/>
      <c r="FGV310" s="1457"/>
      <c r="FGW310" s="1457"/>
      <c r="FGX310" s="1457"/>
      <c r="FGY310" s="1457"/>
      <c r="FGZ310" s="1457"/>
      <c r="FHA310" s="1457"/>
      <c r="FHB310" s="1457"/>
      <c r="FHC310" s="1457"/>
      <c r="FHD310" s="1457"/>
      <c r="FHE310" s="1457"/>
      <c r="FHF310" s="1457"/>
      <c r="FHG310" s="1457"/>
      <c r="FHH310" s="1457"/>
      <c r="FHI310" s="1457"/>
      <c r="FHJ310" s="1457"/>
      <c r="FHK310" s="1457"/>
      <c r="FHL310" s="1457"/>
      <c r="FHM310" s="1457"/>
      <c r="FHN310" s="1457"/>
      <c r="FHO310" s="1457"/>
      <c r="FHP310" s="1457"/>
      <c r="FHQ310" s="1457"/>
      <c r="FHR310" s="1457"/>
      <c r="FHS310" s="1457"/>
      <c r="FHT310" s="1457"/>
      <c r="FHU310" s="1457"/>
      <c r="FHV310" s="1457"/>
      <c r="FHW310" s="1457"/>
      <c r="FHX310" s="1457"/>
      <c r="FHY310" s="1457"/>
      <c r="FHZ310" s="1458"/>
      <c r="FIA310" s="1456"/>
      <c r="FIB310" s="1457"/>
      <c r="FIC310" s="1457"/>
      <c r="FID310" s="1457"/>
      <c r="FIE310" s="1457"/>
      <c r="FIF310" s="1457"/>
      <c r="FIG310" s="1457"/>
      <c r="FIH310" s="1457"/>
      <c r="FII310" s="1457"/>
      <c r="FIJ310" s="1457"/>
      <c r="FIK310" s="1457"/>
      <c r="FIL310" s="1457"/>
      <c r="FIM310" s="1457"/>
      <c r="FIN310" s="1457"/>
      <c r="FIO310" s="1457"/>
      <c r="FIP310" s="1457"/>
      <c r="FIQ310" s="1457"/>
      <c r="FIR310" s="1457"/>
      <c r="FIS310" s="1457"/>
      <c r="FIT310" s="1457"/>
      <c r="FIU310" s="1457"/>
      <c r="FIV310" s="1457"/>
      <c r="FIW310" s="1457"/>
      <c r="FIX310" s="1457"/>
      <c r="FIY310" s="1457"/>
      <c r="FIZ310" s="1457"/>
      <c r="FJA310" s="1457"/>
      <c r="FJB310" s="1457"/>
      <c r="FJC310" s="1457"/>
      <c r="FJD310" s="1457"/>
      <c r="FJE310" s="1457"/>
      <c r="FJF310" s="1457"/>
      <c r="FJG310" s="1458"/>
      <c r="FJH310" s="1456"/>
      <c r="FJI310" s="1457"/>
      <c r="FJJ310" s="1457"/>
      <c r="FJK310" s="1457"/>
      <c r="FJL310" s="1457"/>
      <c r="FJM310" s="1457"/>
      <c r="FJN310" s="1457"/>
      <c r="FJO310" s="1457"/>
      <c r="FJP310" s="1457"/>
      <c r="FJQ310" s="1457"/>
      <c r="FJR310" s="1457"/>
      <c r="FJS310" s="1457"/>
      <c r="FJT310" s="1457"/>
      <c r="FJU310" s="1457"/>
      <c r="FJV310" s="1457"/>
      <c r="FJW310" s="1457"/>
      <c r="FJX310" s="1457"/>
      <c r="FJY310" s="1457"/>
      <c r="FJZ310" s="1457"/>
      <c r="FKA310" s="1457"/>
      <c r="FKB310" s="1457"/>
      <c r="FKC310" s="1457"/>
      <c r="FKD310" s="1457"/>
      <c r="FKE310" s="1457"/>
      <c r="FKF310" s="1457"/>
      <c r="FKG310" s="1457"/>
      <c r="FKH310" s="1457"/>
      <c r="FKI310" s="1457"/>
      <c r="FKJ310" s="1457"/>
      <c r="FKK310" s="1457"/>
      <c r="FKL310" s="1457"/>
      <c r="FKM310" s="1457"/>
      <c r="FKN310" s="1458"/>
      <c r="FKO310" s="1456"/>
      <c r="FKP310" s="1457"/>
      <c r="FKQ310" s="1457"/>
      <c r="FKR310" s="1457"/>
      <c r="FKS310" s="1457"/>
      <c r="FKT310" s="1457"/>
      <c r="FKU310" s="1457"/>
      <c r="FKV310" s="1457"/>
      <c r="FKW310" s="1457"/>
      <c r="FKX310" s="1457"/>
      <c r="FKY310" s="1457"/>
      <c r="FKZ310" s="1457"/>
      <c r="FLA310" s="1457"/>
      <c r="FLB310" s="1457"/>
      <c r="FLC310" s="1457"/>
      <c r="FLD310" s="1457"/>
      <c r="FLE310" s="1457"/>
      <c r="FLF310" s="1457"/>
      <c r="FLG310" s="1457"/>
      <c r="FLH310" s="1457"/>
      <c r="FLI310" s="1457"/>
      <c r="FLJ310" s="1457"/>
      <c r="FLK310" s="1457"/>
      <c r="FLL310" s="1457"/>
      <c r="FLM310" s="1457"/>
      <c r="FLN310" s="1457"/>
      <c r="FLO310" s="1457"/>
      <c r="FLP310" s="1457"/>
      <c r="FLQ310" s="1457"/>
      <c r="FLR310" s="1457"/>
      <c r="FLS310" s="1457"/>
      <c r="FLT310" s="1457"/>
      <c r="FLU310" s="1458"/>
      <c r="FLV310" s="1456"/>
      <c r="FLW310" s="1457"/>
      <c r="FLX310" s="1457"/>
      <c r="FLY310" s="1457"/>
      <c r="FLZ310" s="1457"/>
      <c r="FMA310" s="1457"/>
      <c r="FMB310" s="1457"/>
      <c r="FMC310" s="1457"/>
      <c r="FMD310" s="1457"/>
      <c r="FME310" s="1457"/>
      <c r="FMF310" s="1457"/>
      <c r="FMG310" s="1457"/>
      <c r="FMH310" s="1457"/>
      <c r="FMI310" s="1457"/>
      <c r="FMJ310" s="1457"/>
      <c r="FMK310" s="1457"/>
      <c r="FML310" s="1457"/>
      <c r="FMM310" s="1457"/>
      <c r="FMN310" s="1457"/>
      <c r="FMO310" s="1457"/>
      <c r="FMP310" s="1457"/>
      <c r="FMQ310" s="1457"/>
      <c r="FMR310" s="1457"/>
      <c r="FMS310" s="1457"/>
      <c r="FMT310" s="1457"/>
      <c r="FMU310" s="1457"/>
      <c r="FMV310" s="1457"/>
      <c r="FMW310" s="1457"/>
      <c r="FMX310" s="1457"/>
      <c r="FMY310" s="1457"/>
      <c r="FMZ310" s="1457"/>
      <c r="FNA310" s="1457"/>
      <c r="FNB310" s="1458"/>
      <c r="FNC310" s="1456"/>
      <c r="FND310" s="1457"/>
      <c r="FNE310" s="1457"/>
      <c r="FNF310" s="1457"/>
      <c r="FNG310" s="1457"/>
      <c r="FNH310" s="1457"/>
      <c r="FNI310" s="1457"/>
      <c r="FNJ310" s="1457"/>
      <c r="FNK310" s="1457"/>
      <c r="FNL310" s="1457"/>
      <c r="FNM310" s="1457"/>
      <c r="FNN310" s="1457"/>
      <c r="FNO310" s="1457"/>
      <c r="FNP310" s="1457"/>
      <c r="FNQ310" s="1457"/>
      <c r="FNR310" s="1457"/>
      <c r="FNS310" s="1457"/>
      <c r="FNT310" s="1457"/>
      <c r="FNU310" s="1457"/>
      <c r="FNV310" s="1457"/>
      <c r="FNW310" s="1457"/>
      <c r="FNX310" s="1457"/>
      <c r="FNY310" s="1457"/>
      <c r="FNZ310" s="1457"/>
      <c r="FOA310" s="1457"/>
      <c r="FOB310" s="1457"/>
      <c r="FOC310" s="1457"/>
      <c r="FOD310" s="1457"/>
      <c r="FOE310" s="1457"/>
      <c r="FOF310" s="1457"/>
      <c r="FOG310" s="1457"/>
      <c r="FOH310" s="1457"/>
      <c r="FOI310" s="1458"/>
      <c r="FOJ310" s="1456"/>
      <c r="FOK310" s="1457"/>
      <c r="FOL310" s="1457"/>
      <c r="FOM310" s="1457"/>
      <c r="FON310" s="1457"/>
      <c r="FOO310" s="1457"/>
      <c r="FOP310" s="1457"/>
      <c r="FOQ310" s="1457"/>
      <c r="FOR310" s="1457"/>
      <c r="FOS310" s="1457"/>
      <c r="FOT310" s="1457"/>
      <c r="FOU310" s="1457"/>
      <c r="FOV310" s="1457"/>
      <c r="FOW310" s="1457"/>
      <c r="FOX310" s="1457"/>
      <c r="FOY310" s="1457"/>
      <c r="FOZ310" s="1457"/>
      <c r="FPA310" s="1457"/>
      <c r="FPB310" s="1457"/>
      <c r="FPC310" s="1457"/>
      <c r="FPD310" s="1457"/>
      <c r="FPE310" s="1457"/>
      <c r="FPF310" s="1457"/>
      <c r="FPG310" s="1457"/>
      <c r="FPH310" s="1457"/>
      <c r="FPI310" s="1457"/>
      <c r="FPJ310" s="1457"/>
      <c r="FPK310" s="1457"/>
      <c r="FPL310" s="1457"/>
      <c r="FPM310" s="1457"/>
      <c r="FPN310" s="1457"/>
      <c r="FPO310" s="1457"/>
      <c r="FPP310" s="1458"/>
      <c r="FPQ310" s="1456"/>
      <c r="FPR310" s="1457"/>
      <c r="FPS310" s="1457"/>
      <c r="FPT310" s="1457"/>
      <c r="FPU310" s="1457"/>
      <c r="FPV310" s="1457"/>
      <c r="FPW310" s="1457"/>
      <c r="FPX310" s="1457"/>
      <c r="FPY310" s="1457"/>
      <c r="FPZ310" s="1457"/>
      <c r="FQA310" s="1457"/>
      <c r="FQB310" s="1457"/>
      <c r="FQC310" s="1457"/>
      <c r="FQD310" s="1457"/>
      <c r="FQE310" s="1457"/>
      <c r="FQF310" s="1457"/>
      <c r="FQG310" s="1457"/>
      <c r="FQH310" s="1457"/>
      <c r="FQI310" s="1457"/>
      <c r="FQJ310" s="1457"/>
      <c r="FQK310" s="1457"/>
      <c r="FQL310" s="1457"/>
      <c r="FQM310" s="1457"/>
      <c r="FQN310" s="1457"/>
      <c r="FQO310" s="1457"/>
      <c r="FQP310" s="1457"/>
      <c r="FQQ310" s="1457"/>
      <c r="FQR310" s="1457"/>
      <c r="FQS310" s="1457"/>
      <c r="FQT310" s="1457"/>
      <c r="FQU310" s="1457"/>
      <c r="FQV310" s="1457"/>
      <c r="FQW310" s="1458"/>
      <c r="FQX310" s="1456"/>
      <c r="FQY310" s="1457"/>
      <c r="FQZ310" s="1457"/>
      <c r="FRA310" s="1457"/>
      <c r="FRB310" s="1457"/>
      <c r="FRC310" s="1457"/>
      <c r="FRD310" s="1457"/>
      <c r="FRE310" s="1457"/>
      <c r="FRF310" s="1457"/>
      <c r="FRG310" s="1457"/>
      <c r="FRH310" s="1457"/>
      <c r="FRI310" s="1457"/>
      <c r="FRJ310" s="1457"/>
      <c r="FRK310" s="1457"/>
      <c r="FRL310" s="1457"/>
      <c r="FRM310" s="1457"/>
      <c r="FRN310" s="1457"/>
      <c r="FRO310" s="1457"/>
      <c r="FRP310" s="1457"/>
      <c r="FRQ310" s="1457"/>
      <c r="FRR310" s="1457"/>
      <c r="FRS310" s="1457"/>
      <c r="FRT310" s="1457"/>
      <c r="FRU310" s="1457"/>
      <c r="FRV310" s="1457"/>
      <c r="FRW310" s="1457"/>
      <c r="FRX310" s="1457"/>
      <c r="FRY310" s="1457"/>
      <c r="FRZ310" s="1457"/>
      <c r="FSA310" s="1457"/>
      <c r="FSB310" s="1457"/>
      <c r="FSC310" s="1457"/>
      <c r="FSD310" s="1458"/>
      <c r="FSE310" s="1456"/>
      <c r="FSF310" s="1457"/>
      <c r="FSG310" s="1457"/>
      <c r="FSH310" s="1457"/>
      <c r="FSI310" s="1457"/>
      <c r="FSJ310" s="1457"/>
      <c r="FSK310" s="1457"/>
      <c r="FSL310" s="1457"/>
      <c r="FSM310" s="1457"/>
      <c r="FSN310" s="1457"/>
      <c r="FSO310" s="1457"/>
      <c r="FSP310" s="1457"/>
      <c r="FSQ310" s="1457"/>
      <c r="FSR310" s="1457"/>
      <c r="FSS310" s="1457"/>
      <c r="FST310" s="1457"/>
      <c r="FSU310" s="1457"/>
      <c r="FSV310" s="1457"/>
      <c r="FSW310" s="1457"/>
      <c r="FSX310" s="1457"/>
      <c r="FSY310" s="1457"/>
      <c r="FSZ310" s="1457"/>
      <c r="FTA310" s="1457"/>
      <c r="FTB310" s="1457"/>
      <c r="FTC310" s="1457"/>
      <c r="FTD310" s="1457"/>
      <c r="FTE310" s="1457"/>
      <c r="FTF310" s="1457"/>
      <c r="FTG310" s="1457"/>
      <c r="FTH310" s="1457"/>
      <c r="FTI310" s="1457"/>
      <c r="FTJ310" s="1457"/>
      <c r="FTK310" s="1458"/>
      <c r="FTL310" s="1456"/>
      <c r="FTM310" s="1457"/>
      <c r="FTN310" s="1457"/>
      <c r="FTO310" s="1457"/>
      <c r="FTP310" s="1457"/>
      <c r="FTQ310" s="1457"/>
      <c r="FTR310" s="1457"/>
      <c r="FTS310" s="1457"/>
      <c r="FTT310" s="1457"/>
      <c r="FTU310" s="1457"/>
      <c r="FTV310" s="1457"/>
      <c r="FTW310" s="1457"/>
      <c r="FTX310" s="1457"/>
      <c r="FTY310" s="1457"/>
      <c r="FTZ310" s="1457"/>
      <c r="FUA310" s="1457"/>
      <c r="FUB310" s="1457"/>
      <c r="FUC310" s="1457"/>
      <c r="FUD310" s="1457"/>
      <c r="FUE310" s="1457"/>
      <c r="FUF310" s="1457"/>
      <c r="FUG310" s="1457"/>
      <c r="FUH310" s="1457"/>
      <c r="FUI310" s="1457"/>
      <c r="FUJ310" s="1457"/>
      <c r="FUK310" s="1457"/>
      <c r="FUL310" s="1457"/>
      <c r="FUM310" s="1457"/>
      <c r="FUN310" s="1457"/>
      <c r="FUO310" s="1457"/>
      <c r="FUP310" s="1457"/>
      <c r="FUQ310" s="1457"/>
      <c r="FUR310" s="1458"/>
      <c r="FUS310" s="1456"/>
      <c r="FUT310" s="1457"/>
      <c r="FUU310" s="1457"/>
      <c r="FUV310" s="1457"/>
      <c r="FUW310" s="1457"/>
      <c r="FUX310" s="1457"/>
      <c r="FUY310" s="1457"/>
      <c r="FUZ310" s="1457"/>
      <c r="FVA310" s="1457"/>
      <c r="FVB310" s="1457"/>
      <c r="FVC310" s="1457"/>
      <c r="FVD310" s="1457"/>
      <c r="FVE310" s="1457"/>
      <c r="FVF310" s="1457"/>
      <c r="FVG310" s="1457"/>
      <c r="FVH310" s="1457"/>
      <c r="FVI310" s="1457"/>
      <c r="FVJ310" s="1457"/>
      <c r="FVK310" s="1457"/>
      <c r="FVL310" s="1457"/>
      <c r="FVM310" s="1457"/>
      <c r="FVN310" s="1457"/>
      <c r="FVO310" s="1457"/>
      <c r="FVP310" s="1457"/>
      <c r="FVQ310" s="1457"/>
      <c r="FVR310" s="1457"/>
      <c r="FVS310" s="1457"/>
      <c r="FVT310" s="1457"/>
      <c r="FVU310" s="1457"/>
      <c r="FVV310" s="1457"/>
      <c r="FVW310" s="1457"/>
      <c r="FVX310" s="1457"/>
      <c r="FVY310" s="1458"/>
      <c r="FVZ310" s="1456"/>
      <c r="FWA310" s="1457"/>
      <c r="FWB310" s="1457"/>
      <c r="FWC310" s="1457"/>
      <c r="FWD310" s="1457"/>
      <c r="FWE310" s="1457"/>
      <c r="FWF310" s="1457"/>
      <c r="FWG310" s="1457"/>
      <c r="FWH310" s="1457"/>
      <c r="FWI310" s="1457"/>
      <c r="FWJ310" s="1457"/>
      <c r="FWK310" s="1457"/>
      <c r="FWL310" s="1457"/>
      <c r="FWM310" s="1457"/>
      <c r="FWN310" s="1457"/>
      <c r="FWO310" s="1457"/>
      <c r="FWP310" s="1457"/>
      <c r="FWQ310" s="1457"/>
      <c r="FWR310" s="1457"/>
      <c r="FWS310" s="1457"/>
      <c r="FWT310" s="1457"/>
      <c r="FWU310" s="1457"/>
      <c r="FWV310" s="1457"/>
      <c r="FWW310" s="1457"/>
      <c r="FWX310" s="1457"/>
      <c r="FWY310" s="1457"/>
      <c r="FWZ310" s="1457"/>
      <c r="FXA310" s="1457"/>
      <c r="FXB310" s="1457"/>
      <c r="FXC310" s="1457"/>
      <c r="FXD310" s="1457"/>
      <c r="FXE310" s="1457"/>
      <c r="FXF310" s="1458"/>
      <c r="FXG310" s="1456"/>
      <c r="FXH310" s="1457"/>
      <c r="FXI310" s="1457"/>
      <c r="FXJ310" s="1457"/>
      <c r="FXK310" s="1457"/>
      <c r="FXL310" s="1457"/>
      <c r="FXM310" s="1457"/>
      <c r="FXN310" s="1457"/>
      <c r="FXO310" s="1457"/>
      <c r="FXP310" s="1457"/>
      <c r="FXQ310" s="1457"/>
      <c r="FXR310" s="1457"/>
      <c r="FXS310" s="1457"/>
      <c r="FXT310" s="1457"/>
      <c r="FXU310" s="1457"/>
      <c r="FXV310" s="1457"/>
      <c r="FXW310" s="1457"/>
      <c r="FXX310" s="1457"/>
      <c r="FXY310" s="1457"/>
      <c r="FXZ310" s="1457"/>
      <c r="FYA310" s="1457"/>
      <c r="FYB310" s="1457"/>
      <c r="FYC310" s="1457"/>
      <c r="FYD310" s="1457"/>
      <c r="FYE310" s="1457"/>
      <c r="FYF310" s="1457"/>
      <c r="FYG310" s="1457"/>
      <c r="FYH310" s="1457"/>
      <c r="FYI310" s="1457"/>
      <c r="FYJ310" s="1457"/>
      <c r="FYK310" s="1457"/>
      <c r="FYL310" s="1457"/>
      <c r="FYM310" s="1458"/>
      <c r="FYN310" s="1456"/>
      <c r="FYO310" s="1457"/>
      <c r="FYP310" s="1457"/>
      <c r="FYQ310" s="1457"/>
      <c r="FYR310" s="1457"/>
      <c r="FYS310" s="1457"/>
      <c r="FYT310" s="1457"/>
      <c r="FYU310" s="1457"/>
      <c r="FYV310" s="1457"/>
      <c r="FYW310" s="1457"/>
      <c r="FYX310" s="1457"/>
      <c r="FYY310" s="1457"/>
      <c r="FYZ310" s="1457"/>
      <c r="FZA310" s="1457"/>
      <c r="FZB310" s="1457"/>
      <c r="FZC310" s="1457"/>
      <c r="FZD310" s="1457"/>
      <c r="FZE310" s="1457"/>
      <c r="FZF310" s="1457"/>
      <c r="FZG310" s="1457"/>
      <c r="FZH310" s="1457"/>
      <c r="FZI310" s="1457"/>
      <c r="FZJ310" s="1457"/>
      <c r="FZK310" s="1457"/>
      <c r="FZL310" s="1457"/>
      <c r="FZM310" s="1457"/>
      <c r="FZN310" s="1457"/>
      <c r="FZO310" s="1457"/>
      <c r="FZP310" s="1457"/>
      <c r="FZQ310" s="1457"/>
      <c r="FZR310" s="1457"/>
      <c r="FZS310" s="1457"/>
      <c r="FZT310" s="1458"/>
      <c r="FZU310" s="1456"/>
      <c r="FZV310" s="1457"/>
      <c r="FZW310" s="1457"/>
      <c r="FZX310" s="1457"/>
      <c r="FZY310" s="1457"/>
      <c r="FZZ310" s="1457"/>
      <c r="GAA310" s="1457"/>
      <c r="GAB310" s="1457"/>
      <c r="GAC310" s="1457"/>
      <c r="GAD310" s="1457"/>
      <c r="GAE310" s="1457"/>
      <c r="GAF310" s="1457"/>
      <c r="GAG310" s="1457"/>
      <c r="GAH310" s="1457"/>
      <c r="GAI310" s="1457"/>
      <c r="GAJ310" s="1457"/>
      <c r="GAK310" s="1457"/>
      <c r="GAL310" s="1457"/>
      <c r="GAM310" s="1457"/>
      <c r="GAN310" s="1457"/>
      <c r="GAO310" s="1457"/>
      <c r="GAP310" s="1457"/>
      <c r="GAQ310" s="1457"/>
      <c r="GAR310" s="1457"/>
      <c r="GAS310" s="1457"/>
      <c r="GAT310" s="1457"/>
      <c r="GAU310" s="1457"/>
      <c r="GAV310" s="1457"/>
      <c r="GAW310" s="1457"/>
      <c r="GAX310" s="1457"/>
      <c r="GAY310" s="1457"/>
      <c r="GAZ310" s="1457"/>
      <c r="GBA310" s="1458"/>
      <c r="GBB310" s="1456"/>
      <c r="GBC310" s="1457"/>
      <c r="GBD310" s="1457"/>
      <c r="GBE310" s="1457"/>
      <c r="GBF310" s="1457"/>
      <c r="GBG310" s="1457"/>
      <c r="GBH310" s="1457"/>
      <c r="GBI310" s="1457"/>
      <c r="GBJ310" s="1457"/>
      <c r="GBK310" s="1457"/>
      <c r="GBL310" s="1457"/>
      <c r="GBM310" s="1457"/>
      <c r="GBN310" s="1457"/>
      <c r="GBO310" s="1457"/>
      <c r="GBP310" s="1457"/>
      <c r="GBQ310" s="1457"/>
      <c r="GBR310" s="1457"/>
      <c r="GBS310" s="1457"/>
      <c r="GBT310" s="1457"/>
      <c r="GBU310" s="1457"/>
      <c r="GBV310" s="1457"/>
      <c r="GBW310" s="1457"/>
      <c r="GBX310" s="1457"/>
      <c r="GBY310" s="1457"/>
      <c r="GBZ310" s="1457"/>
      <c r="GCA310" s="1457"/>
      <c r="GCB310" s="1457"/>
      <c r="GCC310" s="1457"/>
      <c r="GCD310" s="1457"/>
      <c r="GCE310" s="1457"/>
      <c r="GCF310" s="1457"/>
      <c r="GCG310" s="1457"/>
      <c r="GCH310" s="1458"/>
      <c r="GCI310" s="1456"/>
      <c r="GCJ310" s="1457"/>
      <c r="GCK310" s="1457"/>
      <c r="GCL310" s="1457"/>
      <c r="GCM310" s="1457"/>
      <c r="GCN310" s="1457"/>
      <c r="GCO310" s="1457"/>
      <c r="GCP310" s="1457"/>
      <c r="GCQ310" s="1457"/>
      <c r="GCR310" s="1457"/>
      <c r="GCS310" s="1457"/>
      <c r="GCT310" s="1457"/>
      <c r="GCU310" s="1457"/>
      <c r="GCV310" s="1457"/>
      <c r="GCW310" s="1457"/>
      <c r="GCX310" s="1457"/>
      <c r="GCY310" s="1457"/>
      <c r="GCZ310" s="1457"/>
      <c r="GDA310" s="1457"/>
      <c r="GDB310" s="1457"/>
      <c r="GDC310" s="1457"/>
      <c r="GDD310" s="1457"/>
      <c r="GDE310" s="1457"/>
      <c r="GDF310" s="1457"/>
      <c r="GDG310" s="1457"/>
      <c r="GDH310" s="1457"/>
      <c r="GDI310" s="1457"/>
      <c r="GDJ310" s="1457"/>
      <c r="GDK310" s="1457"/>
      <c r="GDL310" s="1457"/>
      <c r="GDM310" s="1457"/>
      <c r="GDN310" s="1457"/>
      <c r="GDO310" s="1458"/>
      <c r="GDP310" s="1456"/>
      <c r="GDQ310" s="1457"/>
      <c r="GDR310" s="1457"/>
      <c r="GDS310" s="1457"/>
      <c r="GDT310" s="1457"/>
      <c r="GDU310" s="1457"/>
      <c r="GDV310" s="1457"/>
      <c r="GDW310" s="1457"/>
      <c r="GDX310" s="1457"/>
      <c r="GDY310" s="1457"/>
      <c r="GDZ310" s="1457"/>
      <c r="GEA310" s="1457"/>
      <c r="GEB310" s="1457"/>
      <c r="GEC310" s="1457"/>
      <c r="GED310" s="1457"/>
      <c r="GEE310" s="1457"/>
      <c r="GEF310" s="1457"/>
      <c r="GEG310" s="1457"/>
      <c r="GEH310" s="1457"/>
      <c r="GEI310" s="1457"/>
      <c r="GEJ310" s="1457"/>
      <c r="GEK310" s="1457"/>
      <c r="GEL310" s="1457"/>
      <c r="GEM310" s="1457"/>
      <c r="GEN310" s="1457"/>
      <c r="GEO310" s="1457"/>
      <c r="GEP310" s="1457"/>
      <c r="GEQ310" s="1457"/>
      <c r="GER310" s="1457"/>
      <c r="GES310" s="1457"/>
      <c r="GET310" s="1457"/>
      <c r="GEU310" s="1457"/>
      <c r="GEV310" s="1458"/>
      <c r="GEW310" s="1456"/>
      <c r="GEX310" s="1457"/>
      <c r="GEY310" s="1457"/>
      <c r="GEZ310" s="1457"/>
      <c r="GFA310" s="1457"/>
      <c r="GFB310" s="1457"/>
      <c r="GFC310" s="1457"/>
      <c r="GFD310" s="1457"/>
      <c r="GFE310" s="1457"/>
      <c r="GFF310" s="1457"/>
      <c r="GFG310" s="1457"/>
      <c r="GFH310" s="1457"/>
      <c r="GFI310" s="1457"/>
      <c r="GFJ310" s="1457"/>
      <c r="GFK310" s="1457"/>
      <c r="GFL310" s="1457"/>
      <c r="GFM310" s="1457"/>
      <c r="GFN310" s="1457"/>
      <c r="GFO310" s="1457"/>
      <c r="GFP310" s="1457"/>
      <c r="GFQ310" s="1457"/>
      <c r="GFR310" s="1457"/>
      <c r="GFS310" s="1457"/>
      <c r="GFT310" s="1457"/>
      <c r="GFU310" s="1457"/>
      <c r="GFV310" s="1457"/>
      <c r="GFW310" s="1457"/>
      <c r="GFX310" s="1457"/>
      <c r="GFY310" s="1457"/>
      <c r="GFZ310" s="1457"/>
      <c r="GGA310" s="1457"/>
      <c r="GGB310" s="1457"/>
      <c r="GGC310" s="1458"/>
      <c r="GGD310" s="1456"/>
      <c r="GGE310" s="1457"/>
      <c r="GGF310" s="1457"/>
      <c r="GGG310" s="1457"/>
      <c r="GGH310" s="1457"/>
      <c r="GGI310" s="1457"/>
      <c r="GGJ310" s="1457"/>
      <c r="GGK310" s="1457"/>
      <c r="GGL310" s="1457"/>
      <c r="GGM310" s="1457"/>
      <c r="GGN310" s="1457"/>
      <c r="GGO310" s="1457"/>
      <c r="GGP310" s="1457"/>
      <c r="GGQ310" s="1457"/>
      <c r="GGR310" s="1457"/>
      <c r="GGS310" s="1457"/>
      <c r="GGT310" s="1457"/>
      <c r="GGU310" s="1457"/>
      <c r="GGV310" s="1457"/>
      <c r="GGW310" s="1457"/>
      <c r="GGX310" s="1457"/>
      <c r="GGY310" s="1457"/>
      <c r="GGZ310" s="1457"/>
      <c r="GHA310" s="1457"/>
      <c r="GHB310" s="1457"/>
      <c r="GHC310" s="1457"/>
      <c r="GHD310" s="1457"/>
      <c r="GHE310" s="1457"/>
      <c r="GHF310" s="1457"/>
      <c r="GHG310" s="1457"/>
      <c r="GHH310" s="1457"/>
      <c r="GHI310" s="1457"/>
      <c r="GHJ310" s="1458"/>
      <c r="GHK310" s="1456"/>
      <c r="GHL310" s="1457"/>
      <c r="GHM310" s="1457"/>
      <c r="GHN310" s="1457"/>
      <c r="GHO310" s="1457"/>
      <c r="GHP310" s="1457"/>
      <c r="GHQ310" s="1457"/>
      <c r="GHR310" s="1457"/>
      <c r="GHS310" s="1457"/>
      <c r="GHT310" s="1457"/>
      <c r="GHU310" s="1457"/>
      <c r="GHV310" s="1457"/>
      <c r="GHW310" s="1457"/>
      <c r="GHX310" s="1457"/>
      <c r="GHY310" s="1457"/>
      <c r="GHZ310" s="1457"/>
      <c r="GIA310" s="1457"/>
      <c r="GIB310" s="1457"/>
      <c r="GIC310" s="1457"/>
      <c r="GID310" s="1457"/>
      <c r="GIE310" s="1457"/>
      <c r="GIF310" s="1457"/>
      <c r="GIG310" s="1457"/>
      <c r="GIH310" s="1457"/>
      <c r="GII310" s="1457"/>
      <c r="GIJ310" s="1457"/>
      <c r="GIK310" s="1457"/>
      <c r="GIL310" s="1457"/>
      <c r="GIM310" s="1457"/>
      <c r="GIN310" s="1457"/>
      <c r="GIO310" s="1457"/>
      <c r="GIP310" s="1457"/>
      <c r="GIQ310" s="1458"/>
      <c r="GIR310" s="1456"/>
      <c r="GIS310" s="1457"/>
      <c r="GIT310" s="1457"/>
      <c r="GIU310" s="1457"/>
      <c r="GIV310" s="1457"/>
      <c r="GIW310" s="1457"/>
      <c r="GIX310" s="1457"/>
      <c r="GIY310" s="1457"/>
      <c r="GIZ310" s="1457"/>
      <c r="GJA310" s="1457"/>
      <c r="GJB310" s="1457"/>
      <c r="GJC310" s="1457"/>
      <c r="GJD310" s="1457"/>
      <c r="GJE310" s="1457"/>
      <c r="GJF310" s="1457"/>
      <c r="GJG310" s="1457"/>
      <c r="GJH310" s="1457"/>
      <c r="GJI310" s="1457"/>
      <c r="GJJ310" s="1457"/>
      <c r="GJK310" s="1457"/>
      <c r="GJL310" s="1457"/>
      <c r="GJM310" s="1457"/>
      <c r="GJN310" s="1457"/>
      <c r="GJO310" s="1457"/>
      <c r="GJP310" s="1457"/>
      <c r="GJQ310" s="1457"/>
      <c r="GJR310" s="1457"/>
      <c r="GJS310" s="1457"/>
      <c r="GJT310" s="1457"/>
      <c r="GJU310" s="1457"/>
      <c r="GJV310" s="1457"/>
      <c r="GJW310" s="1457"/>
      <c r="GJX310" s="1458"/>
      <c r="GJY310" s="1456"/>
      <c r="GJZ310" s="1457"/>
      <c r="GKA310" s="1457"/>
      <c r="GKB310" s="1457"/>
      <c r="GKC310" s="1457"/>
      <c r="GKD310" s="1457"/>
      <c r="GKE310" s="1457"/>
      <c r="GKF310" s="1457"/>
      <c r="GKG310" s="1457"/>
      <c r="GKH310" s="1457"/>
      <c r="GKI310" s="1457"/>
      <c r="GKJ310" s="1457"/>
      <c r="GKK310" s="1457"/>
      <c r="GKL310" s="1457"/>
      <c r="GKM310" s="1457"/>
      <c r="GKN310" s="1457"/>
      <c r="GKO310" s="1457"/>
      <c r="GKP310" s="1457"/>
      <c r="GKQ310" s="1457"/>
      <c r="GKR310" s="1457"/>
      <c r="GKS310" s="1457"/>
      <c r="GKT310" s="1457"/>
      <c r="GKU310" s="1457"/>
      <c r="GKV310" s="1457"/>
      <c r="GKW310" s="1457"/>
      <c r="GKX310" s="1457"/>
      <c r="GKY310" s="1457"/>
      <c r="GKZ310" s="1457"/>
      <c r="GLA310" s="1457"/>
      <c r="GLB310" s="1457"/>
      <c r="GLC310" s="1457"/>
      <c r="GLD310" s="1457"/>
      <c r="GLE310" s="1458"/>
      <c r="GLF310" s="1456"/>
      <c r="GLG310" s="1457"/>
      <c r="GLH310" s="1457"/>
      <c r="GLI310" s="1457"/>
      <c r="GLJ310" s="1457"/>
      <c r="GLK310" s="1457"/>
      <c r="GLL310" s="1457"/>
      <c r="GLM310" s="1457"/>
      <c r="GLN310" s="1457"/>
      <c r="GLO310" s="1457"/>
      <c r="GLP310" s="1457"/>
      <c r="GLQ310" s="1457"/>
      <c r="GLR310" s="1457"/>
      <c r="GLS310" s="1457"/>
      <c r="GLT310" s="1457"/>
      <c r="GLU310" s="1457"/>
      <c r="GLV310" s="1457"/>
      <c r="GLW310" s="1457"/>
      <c r="GLX310" s="1457"/>
      <c r="GLY310" s="1457"/>
      <c r="GLZ310" s="1457"/>
      <c r="GMA310" s="1457"/>
      <c r="GMB310" s="1457"/>
      <c r="GMC310" s="1457"/>
      <c r="GMD310" s="1457"/>
      <c r="GME310" s="1457"/>
      <c r="GMF310" s="1457"/>
      <c r="GMG310" s="1457"/>
      <c r="GMH310" s="1457"/>
      <c r="GMI310" s="1457"/>
      <c r="GMJ310" s="1457"/>
      <c r="GMK310" s="1457"/>
      <c r="GML310" s="1458"/>
      <c r="GMM310" s="1456"/>
      <c r="GMN310" s="1457"/>
      <c r="GMO310" s="1457"/>
      <c r="GMP310" s="1457"/>
      <c r="GMQ310" s="1457"/>
      <c r="GMR310" s="1457"/>
      <c r="GMS310" s="1457"/>
      <c r="GMT310" s="1457"/>
      <c r="GMU310" s="1457"/>
      <c r="GMV310" s="1457"/>
      <c r="GMW310" s="1457"/>
      <c r="GMX310" s="1457"/>
      <c r="GMY310" s="1457"/>
      <c r="GMZ310" s="1457"/>
      <c r="GNA310" s="1457"/>
      <c r="GNB310" s="1457"/>
      <c r="GNC310" s="1457"/>
      <c r="GND310" s="1457"/>
      <c r="GNE310" s="1457"/>
      <c r="GNF310" s="1457"/>
      <c r="GNG310" s="1457"/>
      <c r="GNH310" s="1457"/>
      <c r="GNI310" s="1457"/>
      <c r="GNJ310" s="1457"/>
      <c r="GNK310" s="1457"/>
      <c r="GNL310" s="1457"/>
      <c r="GNM310" s="1457"/>
      <c r="GNN310" s="1457"/>
      <c r="GNO310" s="1457"/>
      <c r="GNP310" s="1457"/>
      <c r="GNQ310" s="1457"/>
      <c r="GNR310" s="1457"/>
      <c r="GNS310" s="1458"/>
      <c r="GNT310" s="1456"/>
      <c r="GNU310" s="1457"/>
      <c r="GNV310" s="1457"/>
      <c r="GNW310" s="1457"/>
      <c r="GNX310" s="1457"/>
      <c r="GNY310" s="1457"/>
      <c r="GNZ310" s="1457"/>
      <c r="GOA310" s="1457"/>
      <c r="GOB310" s="1457"/>
      <c r="GOC310" s="1457"/>
      <c r="GOD310" s="1457"/>
      <c r="GOE310" s="1457"/>
      <c r="GOF310" s="1457"/>
      <c r="GOG310" s="1457"/>
      <c r="GOH310" s="1457"/>
      <c r="GOI310" s="1457"/>
      <c r="GOJ310" s="1457"/>
      <c r="GOK310" s="1457"/>
      <c r="GOL310" s="1457"/>
      <c r="GOM310" s="1457"/>
      <c r="GON310" s="1457"/>
      <c r="GOO310" s="1457"/>
      <c r="GOP310" s="1457"/>
      <c r="GOQ310" s="1457"/>
      <c r="GOR310" s="1457"/>
      <c r="GOS310" s="1457"/>
      <c r="GOT310" s="1457"/>
      <c r="GOU310" s="1457"/>
      <c r="GOV310" s="1457"/>
      <c r="GOW310" s="1457"/>
      <c r="GOX310" s="1457"/>
      <c r="GOY310" s="1457"/>
      <c r="GOZ310" s="1458"/>
      <c r="GPA310" s="1456"/>
      <c r="GPB310" s="1457"/>
      <c r="GPC310" s="1457"/>
      <c r="GPD310" s="1457"/>
      <c r="GPE310" s="1457"/>
      <c r="GPF310" s="1457"/>
      <c r="GPG310" s="1457"/>
      <c r="GPH310" s="1457"/>
      <c r="GPI310" s="1457"/>
      <c r="GPJ310" s="1457"/>
      <c r="GPK310" s="1457"/>
      <c r="GPL310" s="1457"/>
      <c r="GPM310" s="1457"/>
      <c r="GPN310" s="1457"/>
      <c r="GPO310" s="1457"/>
      <c r="GPP310" s="1457"/>
      <c r="GPQ310" s="1457"/>
      <c r="GPR310" s="1457"/>
      <c r="GPS310" s="1457"/>
      <c r="GPT310" s="1457"/>
      <c r="GPU310" s="1457"/>
      <c r="GPV310" s="1457"/>
      <c r="GPW310" s="1457"/>
      <c r="GPX310" s="1457"/>
      <c r="GPY310" s="1457"/>
      <c r="GPZ310" s="1457"/>
      <c r="GQA310" s="1457"/>
      <c r="GQB310" s="1457"/>
      <c r="GQC310" s="1457"/>
      <c r="GQD310" s="1457"/>
      <c r="GQE310" s="1457"/>
      <c r="GQF310" s="1457"/>
      <c r="GQG310" s="1458"/>
      <c r="GQH310" s="1456"/>
      <c r="GQI310" s="1457"/>
      <c r="GQJ310" s="1457"/>
      <c r="GQK310" s="1457"/>
      <c r="GQL310" s="1457"/>
      <c r="GQM310" s="1457"/>
      <c r="GQN310" s="1457"/>
      <c r="GQO310" s="1457"/>
      <c r="GQP310" s="1457"/>
      <c r="GQQ310" s="1457"/>
      <c r="GQR310" s="1457"/>
      <c r="GQS310" s="1457"/>
      <c r="GQT310" s="1457"/>
      <c r="GQU310" s="1457"/>
      <c r="GQV310" s="1457"/>
      <c r="GQW310" s="1457"/>
      <c r="GQX310" s="1457"/>
      <c r="GQY310" s="1457"/>
      <c r="GQZ310" s="1457"/>
      <c r="GRA310" s="1457"/>
      <c r="GRB310" s="1457"/>
      <c r="GRC310" s="1457"/>
      <c r="GRD310" s="1457"/>
      <c r="GRE310" s="1457"/>
      <c r="GRF310" s="1457"/>
      <c r="GRG310" s="1457"/>
      <c r="GRH310" s="1457"/>
      <c r="GRI310" s="1457"/>
      <c r="GRJ310" s="1457"/>
      <c r="GRK310" s="1457"/>
      <c r="GRL310" s="1457"/>
      <c r="GRM310" s="1457"/>
      <c r="GRN310" s="1458"/>
      <c r="GRO310" s="1456"/>
      <c r="GRP310" s="1457"/>
      <c r="GRQ310" s="1457"/>
      <c r="GRR310" s="1457"/>
      <c r="GRS310" s="1457"/>
      <c r="GRT310" s="1457"/>
      <c r="GRU310" s="1457"/>
      <c r="GRV310" s="1457"/>
      <c r="GRW310" s="1457"/>
      <c r="GRX310" s="1457"/>
      <c r="GRY310" s="1457"/>
      <c r="GRZ310" s="1457"/>
      <c r="GSA310" s="1457"/>
      <c r="GSB310" s="1457"/>
      <c r="GSC310" s="1457"/>
      <c r="GSD310" s="1457"/>
      <c r="GSE310" s="1457"/>
      <c r="GSF310" s="1457"/>
      <c r="GSG310" s="1457"/>
      <c r="GSH310" s="1457"/>
      <c r="GSI310" s="1457"/>
      <c r="GSJ310" s="1457"/>
      <c r="GSK310" s="1457"/>
      <c r="GSL310" s="1457"/>
      <c r="GSM310" s="1457"/>
      <c r="GSN310" s="1457"/>
      <c r="GSO310" s="1457"/>
      <c r="GSP310" s="1457"/>
      <c r="GSQ310" s="1457"/>
      <c r="GSR310" s="1457"/>
      <c r="GSS310" s="1457"/>
      <c r="GST310" s="1457"/>
      <c r="GSU310" s="1458"/>
      <c r="GSV310" s="1456"/>
      <c r="GSW310" s="1457"/>
      <c r="GSX310" s="1457"/>
      <c r="GSY310" s="1457"/>
      <c r="GSZ310" s="1457"/>
      <c r="GTA310" s="1457"/>
      <c r="GTB310" s="1457"/>
      <c r="GTC310" s="1457"/>
      <c r="GTD310" s="1457"/>
      <c r="GTE310" s="1457"/>
      <c r="GTF310" s="1457"/>
      <c r="GTG310" s="1457"/>
      <c r="GTH310" s="1457"/>
      <c r="GTI310" s="1457"/>
      <c r="GTJ310" s="1457"/>
      <c r="GTK310" s="1457"/>
      <c r="GTL310" s="1457"/>
      <c r="GTM310" s="1457"/>
      <c r="GTN310" s="1457"/>
      <c r="GTO310" s="1457"/>
      <c r="GTP310" s="1457"/>
      <c r="GTQ310" s="1457"/>
      <c r="GTR310" s="1457"/>
      <c r="GTS310" s="1457"/>
      <c r="GTT310" s="1457"/>
      <c r="GTU310" s="1457"/>
      <c r="GTV310" s="1457"/>
      <c r="GTW310" s="1457"/>
      <c r="GTX310" s="1457"/>
      <c r="GTY310" s="1457"/>
      <c r="GTZ310" s="1457"/>
      <c r="GUA310" s="1457"/>
      <c r="GUB310" s="1458"/>
      <c r="GUC310" s="1456"/>
      <c r="GUD310" s="1457"/>
      <c r="GUE310" s="1457"/>
      <c r="GUF310" s="1457"/>
      <c r="GUG310" s="1457"/>
      <c r="GUH310" s="1457"/>
      <c r="GUI310" s="1457"/>
      <c r="GUJ310" s="1457"/>
      <c r="GUK310" s="1457"/>
      <c r="GUL310" s="1457"/>
      <c r="GUM310" s="1457"/>
      <c r="GUN310" s="1457"/>
      <c r="GUO310" s="1457"/>
      <c r="GUP310" s="1457"/>
      <c r="GUQ310" s="1457"/>
      <c r="GUR310" s="1457"/>
      <c r="GUS310" s="1457"/>
      <c r="GUT310" s="1457"/>
      <c r="GUU310" s="1457"/>
      <c r="GUV310" s="1457"/>
      <c r="GUW310" s="1457"/>
      <c r="GUX310" s="1457"/>
      <c r="GUY310" s="1457"/>
      <c r="GUZ310" s="1457"/>
      <c r="GVA310" s="1457"/>
      <c r="GVB310" s="1457"/>
      <c r="GVC310" s="1457"/>
      <c r="GVD310" s="1457"/>
      <c r="GVE310" s="1457"/>
      <c r="GVF310" s="1457"/>
      <c r="GVG310" s="1457"/>
      <c r="GVH310" s="1457"/>
      <c r="GVI310" s="1458"/>
      <c r="GVJ310" s="1456"/>
      <c r="GVK310" s="1457"/>
      <c r="GVL310" s="1457"/>
      <c r="GVM310" s="1457"/>
      <c r="GVN310" s="1457"/>
      <c r="GVO310" s="1457"/>
      <c r="GVP310" s="1457"/>
      <c r="GVQ310" s="1457"/>
      <c r="GVR310" s="1457"/>
      <c r="GVS310" s="1457"/>
      <c r="GVT310" s="1457"/>
      <c r="GVU310" s="1457"/>
      <c r="GVV310" s="1457"/>
      <c r="GVW310" s="1457"/>
      <c r="GVX310" s="1457"/>
      <c r="GVY310" s="1457"/>
      <c r="GVZ310" s="1457"/>
      <c r="GWA310" s="1457"/>
      <c r="GWB310" s="1457"/>
      <c r="GWC310" s="1457"/>
      <c r="GWD310" s="1457"/>
      <c r="GWE310" s="1457"/>
      <c r="GWF310" s="1457"/>
      <c r="GWG310" s="1457"/>
      <c r="GWH310" s="1457"/>
      <c r="GWI310" s="1457"/>
      <c r="GWJ310" s="1457"/>
      <c r="GWK310" s="1457"/>
      <c r="GWL310" s="1457"/>
      <c r="GWM310" s="1457"/>
      <c r="GWN310" s="1457"/>
      <c r="GWO310" s="1457"/>
      <c r="GWP310" s="1458"/>
      <c r="GWQ310" s="1456"/>
      <c r="GWR310" s="1457"/>
      <c r="GWS310" s="1457"/>
      <c r="GWT310" s="1457"/>
      <c r="GWU310" s="1457"/>
      <c r="GWV310" s="1457"/>
      <c r="GWW310" s="1457"/>
      <c r="GWX310" s="1457"/>
      <c r="GWY310" s="1457"/>
      <c r="GWZ310" s="1457"/>
      <c r="GXA310" s="1457"/>
      <c r="GXB310" s="1457"/>
      <c r="GXC310" s="1457"/>
      <c r="GXD310" s="1457"/>
      <c r="GXE310" s="1457"/>
      <c r="GXF310" s="1457"/>
      <c r="GXG310" s="1457"/>
      <c r="GXH310" s="1457"/>
      <c r="GXI310" s="1457"/>
      <c r="GXJ310" s="1457"/>
      <c r="GXK310" s="1457"/>
      <c r="GXL310" s="1457"/>
      <c r="GXM310" s="1457"/>
      <c r="GXN310" s="1457"/>
      <c r="GXO310" s="1457"/>
      <c r="GXP310" s="1457"/>
      <c r="GXQ310" s="1457"/>
      <c r="GXR310" s="1457"/>
      <c r="GXS310" s="1457"/>
      <c r="GXT310" s="1457"/>
      <c r="GXU310" s="1457"/>
      <c r="GXV310" s="1457"/>
      <c r="GXW310" s="1458"/>
      <c r="GXX310" s="1456"/>
      <c r="GXY310" s="1457"/>
      <c r="GXZ310" s="1457"/>
      <c r="GYA310" s="1457"/>
      <c r="GYB310" s="1457"/>
      <c r="GYC310" s="1457"/>
      <c r="GYD310" s="1457"/>
      <c r="GYE310" s="1457"/>
      <c r="GYF310" s="1457"/>
      <c r="GYG310" s="1457"/>
      <c r="GYH310" s="1457"/>
      <c r="GYI310" s="1457"/>
      <c r="GYJ310" s="1457"/>
      <c r="GYK310" s="1457"/>
      <c r="GYL310" s="1457"/>
      <c r="GYM310" s="1457"/>
      <c r="GYN310" s="1457"/>
      <c r="GYO310" s="1457"/>
      <c r="GYP310" s="1457"/>
      <c r="GYQ310" s="1457"/>
      <c r="GYR310" s="1457"/>
      <c r="GYS310" s="1457"/>
      <c r="GYT310" s="1457"/>
      <c r="GYU310" s="1457"/>
      <c r="GYV310" s="1457"/>
      <c r="GYW310" s="1457"/>
      <c r="GYX310" s="1457"/>
      <c r="GYY310" s="1457"/>
      <c r="GYZ310" s="1457"/>
      <c r="GZA310" s="1457"/>
      <c r="GZB310" s="1457"/>
      <c r="GZC310" s="1457"/>
      <c r="GZD310" s="1458"/>
      <c r="GZE310" s="1456"/>
      <c r="GZF310" s="1457"/>
      <c r="GZG310" s="1457"/>
      <c r="GZH310" s="1457"/>
      <c r="GZI310" s="1457"/>
      <c r="GZJ310" s="1457"/>
      <c r="GZK310" s="1457"/>
      <c r="GZL310" s="1457"/>
      <c r="GZM310" s="1457"/>
      <c r="GZN310" s="1457"/>
      <c r="GZO310" s="1457"/>
      <c r="GZP310" s="1457"/>
      <c r="GZQ310" s="1457"/>
      <c r="GZR310" s="1457"/>
      <c r="GZS310" s="1457"/>
      <c r="GZT310" s="1457"/>
      <c r="GZU310" s="1457"/>
      <c r="GZV310" s="1457"/>
      <c r="GZW310" s="1457"/>
      <c r="GZX310" s="1457"/>
      <c r="GZY310" s="1457"/>
      <c r="GZZ310" s="1457"/>
      <c r="HAA310" s="1457"/>
      <c r="HAB310" s="1457"/>
      <c r="HAC310" s="1457"/>
      <c r="HAD310" s="1457"/>
      <c r="HAE310" s="1457"/>
      <c r="HAF310" s="1457"/>
      <c r="HAG310" s="1457"/>
      <c r="HAH310" s="1457"/>
      <c r="HAI310" s="1457"/>
      <c r="HAJ310" s="1457"/>
      <c r="HAK310" s="1458"/>
      <c r="HAL310" s="1456"/>
      <c r="HAM310" s="1457"/>
      <c r="HAN310" s="1457"/>
      <c r="HAO310" s="1457"/>
      <c r="HAP310" s="1457"/>
      <c r="HAQ310" s="1457"/>
      <c r="HAR310" s="1457"/>
      <c r="HAS310" s="1457"/>
      <c r="HAT310" s="1457"/>
      <c r="HAU310" s="1457"/>
      <c r="HAV310" s="1457"/>
      <c r="HAW310" s="1457"/>
      <c r="HAX310" s="1457"/>
      <c r="HAY310" s="1457"/>
      <c r="HAZ310" s="1457"/>
      <c r="HBA310" s="1457"/>
      <c r="HBB310" s="1457"/>
      <c r="HBC310" s="1457"/>
      <c r="HBD310" s="1457"/>
      <c r="HBE310" s="1457"/>
      <c r="HBF310" s="1457"/>
      <c r="HBG310" s="1457"/>
      <c r="HBH310" s="1457"/>
      <c r="HBI310" s="1457"/>
      <c r="HBJ310" s="1457"/>
      <c r="HBK310" s="1457"/>
      <c r="HBL310" s="1457"/>
      <c r="HBM310" s="1457"/>
      <c r="HBN310" s="1457"/>
      <c r="HBO310" s="1457"/>
      <c r="HBP310" s="1457"/>
      <c r="HBQ310" s="1457"/>
      <c r="HBR310" s="1458"/>
      <c r="HBS310" s="1456"/>
      <c r="HBT310" s="1457"/>
      <c r="HBU310" s="1457"/>
      <c r="HBV310" s="1457"/>
      <c r="HBW310" s="1457"/>
      <c r="HBX310" s="1457"/>
      <c r="HBY310" s="1457"/>
      <c r="HBZ310" s="1457"/>
      <c r="HCA310" s="1457"/>
      <c r="HCB310" s="1457"/>
      <c r="HCC310" s="1457"/>
      <c r="HCD310" s="1457"/>
      <c r="HCE310" s="1457"/>
      <c r="HCF310" s="1457"/>
      <c r="HCG310" s="1457"/>
      <c r="HCH310" s="1457"/>
      <c r="HCI310" s="1457"/>
      <c r="HCJ310" s="1457"/>
      <c r="HCK310" s="1457"/>
      <c r="HCL310" s="1457"/>
      <c r="HCM310" s="1457"/>
      <c r="HCN310" s="1457"/>
      <c r="HCO310" s="1457"/>
      <c r="HCP310" s="1457"/>
      <c r="HCQ310" s="1457"/>
      <c r="HCR310" s="1457"/>
      <c r="HCS310" s="1457"/>
      <c r="HCT310" s="1457"/>
      <c r="HCU310" s="1457"/>
      <c r="HCV310" s="1457"/>
      <c r="HCW310" s="1457"/>
      <c r="HCX310" s="1457"/>
      <c r="HCY310" s="1458"/>
      <c r="HCZ310" s="1456"/>
      <c r="HDA310" s="1457"/>
      <c r="HDB310" s="1457"/>
      <c r="HDC310" s="1457"/>
      <c r="HDD310" s="1457"/>
      <c r="HDE310" s="1457"/>
      <c r="HDF310" s="1457"/>
      <c r="HDG310" s="1457"/>
      <c r="HDH310" s="1457"/>
      <c r="HDI310" s="1457"/>
      <c r="HDJ310" s="1457"/>
      <c r="HDK310" s="1457"/>
      <c r="HDL310" s="1457"/>
      <c r="HDM310" s="1457"/>
      <c r="HDN310" s="1457"/>
      <c r="HDO310" s="1457"/>
      <c r="HDP310" s="1457"/>
      <c r="HDQ310" s="1457"/>
      <c r="HDR310" s="1457"/>
      <c r="HDS310" s="1457"/>
      <c r="HDT310" s="1457"/>
      <c r="HDU310" s="1457"/>
      <c r="HDV310" s="1457"/>
      <c r="HDW310" s="1457"/>
      <c r="HDX310" s="1457"/>
      <c r="HDY310" s="1457"/>
      <c r="HDZ310" s="1457"/>
      <c r="HEA310" s="1457"/>
      <c r="HEB310" s="1457"/>
      <c r="HEC310" s="1457"/>
      <c r="HED310" s="1457"/>
      <c r="HEE310" s="1457"/>
      <c r="HEF310" s="1458"/>
      <c r="HEG310" s="1456"/>
      <c r="HEH310" s="1457"/>
      <c r="HEI310" s="1457"/>
      <c r="HEJ310" s="1457"/>
      <c r="HEK310" s="1457"/>
      <c r="HEL310" s="1457"/>
      <c r="HEM310" s="1457"/>
      <c r="HEN310" s="1457"/>
      <c r="HEO310" s="1457"/>
      <c r="HEP310" s="1457"/>
      <c r="HEQ310" s="1457"/>
      <c r="HER310" s="1457"/>
      <c r="HES310" s="1457"/>
      <c r="HET310" s="1457"/>
      <c r="HEU310" s="1457"/>
      <c r="HEV310" s="1457"/>
      <c r="HEW310" s="1457"/>
      <c r="HEX310" s="1457"/>
      <c r="HEY310" s="1457"/>
      <c r="HEZ310" s="1457"/>
      <c r="HFA310" s="1457"/>
      <c r="HFB310" s="1457"/>
      <c r="HFC310" s="1457"/>
      <c r="HFD310" s="1457"/>
      <c r="HFE310" s="1457"/>
      <c r="HFF310" s="1457"/>
      <c r="HFG310" s="1457"/>
      <c r="HFH310" s="1457"/>
      <c r="HFI310" s="1457"/>
      <c r="HFJ310" s="1457"/>
      <c r="HFK310" s="1457"/>
      <c r="HFL310" s="1457"/>
      <c r="HFM310" s="1458"/>
      <c r="HFN310" s="1456"/>
      <c r="HFO310" s="1457"/>
      <c r="HFP310" s="1457"/>
      <c r="HFQ310" s="1457"/>
      <c r="HFR310" s="1457"/>
      <c r="HFS310" s="1457"/>
      <c r="HFT310" s="1457"/>
      <c r="HFU310" s="1457"/>
      <c r="HFV310" s="1457"/>
      <c r="HFW310" s="1457"/>
      <c r="HFX310" s="1457"/>
      <c r="HFY310" s="1457"/>
      <c r="HFZ310" s="1457"/>
      <c r="HGA310" s="1457"/>
      <c r="HGB310" s="1457"/>
      <c r="HGC310" s="1457"/>
      <c r="HGD310" s="1457"/>
      <c r="HGE310" s="1457"/>
      <c r="HGF310" s="1457"/>
      <c r="HGG310" s="1457"/>
      <c r="HGH310" s="1457"/>
      <c r="HGI310" s="1457"/>
      <c r="HGJ310" s="1457"/>
      <c r="HGK310" s="1457"/>
      <c r="HGL310" s="1457"/>
      <c r="HGM310" s="1457"/>
      <c r="HGN310" s="1457"/>
      <c r="HGO310" s="1457"/>
      <c r="HGP310" s="1457"/>
      <c r="HGQ310" s="1457"/>
      <c r="HGR310" s="1457"/>
      <c r="HGS310" s="1457"/>
      <c r="HGT310" s="1458"/>
      <c r="HGU310" s="1456"/>
      <c r="HGV310" s="1457"/>
      <c r="HGW310" s="1457"/>
      <c r="HGX310" s="1457"/>
      <c r="HGY310" s="1457"/>
      <c r="HGZ310" s="1457"/>
      <c r="HHA310" s="1457"/>
      <c r="HHB310" s="1457"/>
      <c r="HHC310" s="1457"/>
      <c r="HHD310" s="1457"/>
      <c r="HHE310" s="1457"/>
      <c r="HHF310" s="1457"/>
      <c r="HHG310" s="1457"/>
      <c r="HHH310" s="1457"/>
      <c r="HHI310" s="1457"/>
      <c r="HHJ310" s="1457"/>
      <c r="HHK310" s="1457"/>
      <c r="HHL310" s="1457"/>
      <c r="HHM310" s="1457"/>
      <c r="HHN310" s="1457"/>
      <c r="HHO310" s="1457"/>
      <c r="HHP310" s="1457"/>
      <c r="HHQ310" s="1457"/>
      <c r="HHR310" s="1457"/>
      <c r="HHS310" s="1457"/>
      <c r="HHT310" s="1457"/>
      <c r="HHU310" s="1457"/>
      <c r="HHV310" s="1457"/>
      <c r="HHW310" s="1457"/>
      <c r="HHX310" s="1457"/>
      <c r="HHY310" s="1457"/>
      <c r="HHZ310" s="1457"/>
      <c r="HIA310" s="1458"/>
      <c r="HIB310" s="1456"/>
      <c r="HIC310" s="1457"/>
      <c r="HID310" s="1457"/>
      <c r="HIE310" s="1457"/>
      <c r="HIF310" s="1457"/>
      <c r="HIG310" s="1457"/>
      <c r="HIH310" s="1457"/>
      <c r="HII310" s="1457"/>
      <c r="HIJ310" s="1457"/>
      <c r="HIK310" s="1457"/>
      <c r="HIL310" s="1457"/>
      <c r="HIM310" s="1457"/>
      <c r="HIN310" s="1457"/>
      <c r="HIO310" s="1457"/>
      <c r="HIP310" s="1457"/>
      <c r="HIQ310" s="1457"/>
      <c r="HIR310" s="1457"/>
      <c r="HIS310" s="1457"/>
      <c r="HIT310" s="1457"/>
      <c r="HIU310" s="1457"/>
      <c r="HIV310" s="1457"/>
      <c r="HIW310" s="1457"/>
      <c r="HIX310" s="1457"/>
      <c r="HIY310" s="1457"/>
      <c r="HIZ310" s="1457"/>
      <c r="HJA310" s="1457"/>
      <c r="HJB310" s="1457"/>
      <c r="HJC310" s="1457"/>
      <c r="HJD310" s="1457"/>
      <c r="HJE310" s="1457"/>
      <c r="HJF310" s="1457"/>
      <c r="HJG310" s="1457"/>
      <c r="HJH310" s="1458"/>
      <c r="HJI310" s="1456"/>
      <c r="HJJ310" s="1457"/>
      <c r="HJK310" s="1457"/>
      <c r="HJL310" s="1457"/>
      <c r="HJM310" s="1457"/>
      <c r="HJN310" s="1457"/>
      <c r="HJO310" s="1457"/>
      <c r="HJP310" s="1457"/>
      <c r="HJQ310" s="1457"/>
      <c r="HJR310" s="1457"/>
      <c r="HJS310" s="1457"/>
      <c r="HJT310" s="1457"/>
      <c r="HJU310" s="1457"/>
      <c r="HJV310" s="1457"/>
      <c r="HJW310" s="1457"/>
      <c r="HJX310" s="1457"/>
      <c r="HJY310" s="1457"/>
      <c r="HJZ310" s="1457"/>
      <c r="HKA310" s="1457"/>
      <c r="HKB310" s="1457"/>
      <c r="HKC310" s="1457"/>
      <c r="HKD310" s="1457"/>
      <c r="HKE310" s="1457"/>
      <c r="HKF310" s="1457"/>
      <c r="HKG310" s="1457"/>
      <c r="HKH310" s="1457"/>
      <c r="HKI310" s="1457"/>
      <c r="HKJ310" s="1457"/>
      <c r="HKK310" s="1457"/>
      <c r="HKL310" s="1457"/>
      <c r="HKM310" s="1457"/>
      <c r="HKN310" s="1457"/>
      <c r="HKO310" s="1458"/>
      <c r="HKP310" s="1456"/>
      <c r="HKQ310" s="1457"/>
      <c r="HKR310" s="1457"/>
      <c r="HKS310" s="1457"/>
      <c r="HKT310" s="1457"/>
      <c r="HKU310" s="1457"/>
      <c r="HKV310" s="1457"/>
      <c r="HKW310" s="1457"/>
      <c r="HKX310" s="1457"/>
      <c r="HKY310" s="1457"/>
      <c r="HKZ310" s="1457"/>
      <c r="HLA310" s="1457"/>
      <c r="HLB310" s="1457"/>
      <c r="HLC310" s="1457"/>
      <c r="HLD310" s="1457"/>
      <c r="HLE310" s="1457"/>
      <c r="HLF310" s="1457"/>
      <c r="HLG310" s="1457"/>
      <c r="HLH310" s="1457"/>
      <c r="HLI310" s="1457"/>
      <c r="HLJ310" s="1457"/>
      <c r="HLK310" s="1457"/>
      <c r="HLL310" s="1457"/>
      <c r="HLM310" s="1457"/>
      <c r="HLN310" s="1457"/>
      <c r="HLO310" s="1457"/>
      <c r="HLP310" s="1457"/>
      <c r="HLQ310" s="1457"/>
      <c r="HLR310" s="1457"/>
      <c r="HLS310" s="1457"/>
      <c r="HLT310" s="1457"/>
      <c r="HLU310" s="1457"/>
      <c r="HLV310" s="1458"/>
      <c r="HLW310" s="1456"/>
      <c r="HLX310" s="1457"/>
      <c r="HLY310" s="1457"/>
      <c r="HLZ310" s="1457"/>
      <c r="HMA310" s="1457"/>
      <c r="HMB310" s="1457"/>
      <c r="HMC310" s="1457"/>
      <c r="HMD310" s="1457"/>
      <c r="HME310" s="1457"/>
      <c r="HMF310" s="1457"/>
      <c r="HMG310" s="1457"/>
      <c r="HMH310" s="1457"/>
      <c r="HMI310" s="1457"/>
      <c r="HMJ310" s="1457"/>
      <c r="HMK310" s="1457"/>
      <c r="HML310" s="1457"/>
      <c r="HMM310" s="1457"/>
      <c r="HMN310" s="1457"/>
      <c r="HMO310" s="1457"/>
      <c r="HMP310" s="1457"/>
      <c r="HMQ310" s="1457"/>
      <c r="HMR310" s="1457"/>
      <c r="HMS310" s="1457"/>
      <c r="HMT310" s="1457"/>
      <c r="HMU310" s="1457"/>
      <c r="HMV310" s="1457"/>
      <c r="HMW310" s="1457"/>
      <c r="HMX310" s="1457"/>
      <c r="HMY310" s="1457"/>
      <c r="HMZ310" s="1457"/>
      <c r="HNA310" s="1457"/>
      <c r="HNB310" s="1457"/>
      <c r="HNC310" s="1458"/>
      <c r="HND310" s="1456"/>
      <c r="HNE310" s="1457"/>
      <c r="HNF310" s="1457"/>
      <c r="HNG310" s="1457"/>
      <c r="HNH310" s="1457"/>
      <c r="HNI310" s="1457"/>
      <c r="HNJ310" s="1457"/>
      <c r="HNK310" s="1457"/>
      <c r="HNL310" s="1457"/>
      <c r="HNM310" s="1457"/>
      <c r="HNN310" s="1457"/>
      <c r="HNO310" s="1457"/>
      <c r="HNP310" s="1457"/>
      <c r="HNQ310" s="1457"/>
      <c r="HNR310" s="1457"/>
      <c r="HNS310" s="1457"/>
      <c r="HNT310" s="1457"/>
      <c r="HNU310" s="1457"/>
      <c r="HNV310" s="1457"/>
      <c r="HNW310" s="1457"/>
      <c r="HNX310" s="1457"/>
      <c r="HNY310" s="1457"/>
      <c r="HNZ310" s="1457"/>
      <c r="HOA310" s="1457"/>
      <c r="HOB310" s="1457"/>
      <c r="HOC310" s="1457"/>
      <c r="HOD310" s="1457"/>
      <c r="HOE310" s="1457"/>
      <c r="HOF310" s="1457"/>
      <c r="HOG310" s="1457"/>
      <c r="HOH310" s="1457"/>
      <c r="HOI310" s="1457"/>
      <c r="HOJ310" s="1458"/>
      <c r="HOK310" s="1456"/>
      <c r="HOL310" s="1457"/>
      <c r="HOM310" s="1457"/>
      <c r="HON310" s="1457"/>
      <c r="HOO310" s="1457"/>
      <c r="HOP310" s="1457"/>
      <c r="HOQ310" s="1457"/>
      <c r="HOR310" s="1457"/>
      <c r="HOS310" s="1457"/>
      <c r="HOT310" s="1457"/>
      <c r="HOU310" s="1457"/>
      <c r="HOV310" s="1457"/>
      <c r="HOW310" s="1457"/>
      <c r="HOX310" s="1457"/>
      <c r="HOY310" s="1457"/>
      <c r="HOZ310" s="1457"/>
      <c r="HPA310" s="1457"/>
      <c r="HPB310" s="1457"/>
      <c r="HPC310" s="1457"/>
      <c r="HPD310" s="1457"/>
      <c r="HPE310" s="1457"/>
      <c r="HPF310" s="1457"/>
      <c r="HPG310" s="1457"/>
      <c r="HPH310" s="1457"/>
      <c r="HPI310" s="1457"/>
      <c r="HPJ310" s="1457"/>
      <c r="HPK310" s="1457"/>
      <c r="HPL310" s="1457"/>
      <c r="HPM310" s="1457"/>
      <c r="HPN310" s="1457"/>
      <c r="HPO310" s="1457"/>
      <c r="HPP310" s="1457"/>
      <c r="HPQ310" s="1458"/>
      <c r="HPR310" s="1456"/>
      <c r="HPS310" s="1457"/>
      <c r="HPT310" s="1457"/>
      <c r="HPU310" s="1457"/>
      <c r="HPV310" s="1457"/>
      <c r="HPW310" s="1457"/>
      <c r="HPX310" s="1457"/>
      <c r="HPY310" s="1457"/>
      <c r="HPZ310" s="1457"/>
      <c r="HQA310" s="1457"/>
      <c r="HQB310" s="1457"/>
      <c r="HQC310" s="1457"/>
      <c r="HQD310" s="1457"/>
      <c r="HQE310" s="1457"/>
      <c r="HQF310" s="1457"/>
      <c r="HQG310" s="1457"/>
      <c r="HQH310" s="1457"/>
      <c r="HQI310" s="1457"/>
      <c r="HQJ310" s="1457"/>
      <c r="HQK310" s="1457"/>
      <c r="HQL310" s="1457"/>
      <c r="HQM310" s="1457"/>
      <c r="HQN310" s="1457"/>
      <c r="HQO310" s="1457"/>
      <c r="HQP310" s="1457"/>
      <c r="HQQ310" s="1457"/>
      <c r="HQR310" s="1457"/>
      <c r="HQS310" s="1457"/>
      <c r="HQT310" s="1457"/>
      <c r="HQU310" s="1457"/>
      <c r="HQV310" s="1457"/>
      <c r="HQW310" s="1457"/>
      <c r="HQX310" s="1458"/>
      <c r="HQY310" s="1456"/>
      <c r="HQZ310" s="1457"/>
      <c r="HRA310" s="1457"/>
      <c r="HRB310" s="1457"/>
      <c r="HRC310" s="1457"/>
      <c r="HRD310" s="1457"/>
      <c r="HRE310" s="1457"/>
      <c r="HRF310" s="1457"/>
      <c r="HRG310" s="1457"/>
      <c r="HRH310" s="1457"/>
      <c r="HRI310" s="1457"/>
      <c r="HRJ310" s="1457"/>
      <c r="HRK310" s="1457"/>
      <c r="HRL310" s="1457"/>
      <c r="HRM310" s="1457"/>
      <c r="HRN310" s="1457"/>
      <c r="HRO310" s="1457"/>
      <c r="HRP310" s="1457"/>
      <c r="HRQ310" s="1457"/>
      <c r="HRR310" s="1457"/>
      <c r="HRS310" s="1457"/>
      <c r="HRT310" s="1457"/>
      <c r="HRU310" s="1457"/>
      <c r="HRV310" s="1457"/>
      <c r="HRW310" s="1457"/>
      <c r="HRX310" s="1457"/>
      <c r="HRY310" s="1457"/>
      <c r="HRZ310" s="1457"/>
      <c r="HSA310" s="1457"/>
      <c r="HSB310" s="1457"/>
      <c r="HSC310" s="1457"/>
      <c r="HSD310" s="1457"/>
      <c r="HSE310" s="1458"/>
      <c r="HSF310" s="1456"/>
      <c r="HSG310" s="1457"/>
      <c r="HSH310" s="1457"/>
      <c r="HSI310" s="1457"/>
      <c r="HSJ310" s="1457"/>
      <c r="HSK310" s="1457"/>
      <c r="HSL310" s="1457"/>
      <c r="HSM310" s="1457"/>
      <c r="HSN310" s="1457"/>
      <c r="HSO310" s="1457"/>
      <c r="HSP310" s="1457"/>
      <c r="HSQ310" s="1457"/>
      <c r="HSR310" s="1457"/>
      <c r="HSS310" s="1457"/>
      <c r="HST310" s="1457"/>
      <c r="HSU310" s="1457"/>
      <c r="HSV310" s="1457"/>
      <c r="HSW310" s="1457"/>
      <c r="HSX310" s="1457"/>
      <c r="HSY310" s="1457"/>
      <c r="HSZ310" s="1457"/>
      <c r="HTA310" s="1457"/>
      <c r="HTB310" s="1457"/>
      <c r="HTC310" s="1457"/>
      <c r="HTD310" s="1457"/>
      <c r="HTE310" s="1457"/>
      <c r="HTF310" s="1457"/>
      <c r="HTG310" s="1457"/>
      <c r="HTH310" s="1457"/>
      <c r="HTI310" s="1457"/>
      <c r="HTJ310" s="1457"/>
      <c r="HTK310" s="1457"/>
      <c r="HTL310" s="1458"/>
      <c r="HTM310" s="1456"/>
      <c r="HTN310" s="1457"/>
      <c r="HTO310" s="1457"/>
      <c r="HTP310" s="1457"/>
      <c r="HTQ310" s="1457"/>
      <c r="HTR310" s="1457"/>
      <c r="HTS310" s="1457"/>
      <c r="HTT310" s="1457"/>
      <c r="HTU310" s="1457"/>
      <c r="HTV310" s="1457"/>
      <c r="HTW310" s="1457"/>
      <c r="HTX310" s="1457"/>
      <c r="HTY310" s="1457"/>
      <c r="HTZ310" s="1457"/>
      <c r="HUA310" s="1457"/>
      <c r="HUB310" s="1457"/>
      <c r="HUC310" s="1457"/>
      <c r="HUD310" s="1457"/>
      <c r="HUE310" s="1457"/>
      <c r="HUF310" s="1457"/>
      <c r="HUG310" s="1457"/>
      <c r="HUH310" s="1457"/>
      <c r="HUI310" s="1457"/>
      <c r="HUJ310" s="1457"/>
      <c r="HUK310" s="1457"/>
      <c r="HUL310" s="1457"/>
      <c r="HUM310" s="1457"/>
      <c r="HUN310" s="1457"/>
      <c r="HUO310" s="1457"/>
      <c r="HUP310" s="1457"/>
      <c r="HUQ310" s="1457"/>
      <c r="HUR310" s="1457"/>
      <c r="HUS310" s="1458"/>
      <c r="HUT310" s="1456"/>
      <c r="HUU310" s="1457"/>
      <c r="HUV310" s="1457"/>
      <c r="HUW310" s="1457"/>
      <c r="HUX310" s="1457"/>
      <c r="HUY310" s="1457"/>
      <c r="HUZ310" s="1457"/>
      <c r="HVA310" s="1457"/>
      <c r="HVB310" s="1457"/>
      <c r="HVC310" s="1457"/>
      <c r="HVD310" s="1457"/>
      <c r="HVE310" s="1457"/>
      <c r="HVF310" s="1457"/>
      <c r="HVG310" s="1457"/>
      <c r="HVH310" s="1457"/>
      <c r="HVI310" s="1457"/>
      <c r="HVJ310" s="1457"/>
      <c r="HVK310" s="1457"/>
      <c r="HVL310" s="1457"/>
      <c r="HVM310" s="1457"/>
      <c r="HVN310" s="1457"/>
      <c r="HVO310" s="1457"/>
      <c r="HVP310" s="1457"/>
      <c r="HVQ310" s="1457"/>
      <c r="HVR310" s="1457"/>
      <c r="HVS310" s="1457"/>
      <c r="HVT310" s="1457"/>
      <c r="HVU310" s="1457"/>
      <c r="HVV310" s="1457"/>
      <c r="HVW310" s="1457"/>
      <c r="HVX310" s="1457"/>
      <c r="HVY310" s="1457"/>
      <c r="HVZ310" s="1458"/>
      <c r="HWA310" s="1456"/>
      <c r="HWB310" s="1457"/>
      <c r="HWC310" s="1457"/>
      <c r="HWD310" s="1457"/>
      <c r="HWE310" s="1457"/>
      <c r="HWF310" s="1457"/>
      <c r="HWG310" s="1457"/>
      <c r="HWH310" s="1457"/>
      <c r="HWI310" s="1457"/>
      <c r="HWJ310" s="1457"/>
      <c r="HWK310" s="1457"/>
      <c r="HWL310" s="1457"/>
      <c r="HWM310" s="1457"/>
      <c r="HWN310" s="1457"/>
      <c r="HWO310" s="1457"/>
      <c r="HWP310" s="1457"/>
      <c r="HWQ310" s="1457"/>
      <c r="HWR310" s="1457"/>
      <c r="HWS310" s="1457"/>
      <c r="HWT310" s="1457"/>
      <c r="HWU310" s="1457"/>
      <c r="HWV310" s="1457"/>
      <c r="HWW310" s="1457"/>
      <c r="HWX310" s="1457"/>
      <c r="HWY310" s="1457"/>
      <c r="HWZ310" s="1457"/>
      <c r="HXA310" s="1457"/>
      <c r="HXB310" s="1457"/>
      <c r="HXC310" s="1457"/>
      <c r="HXD310" s="1457"/>
      <c r="HXE310" s="1457"/>
      <c r="HXF310" s="1457"/>
      <c r="HXG310" s="1458"/>
      <c r="HXH310" s="1456"/>
      <c r="HXI310" s="1457"/>
      <c r="HXJ310" s="1457"/>
      <c r="HXK310" s="1457"/>
      <c r="HXL310" s="1457"/>
      <c r="HXM310" s="1457"/>
      <c r="HXN310" s="1457"/>
      <c r="HXO310" s="1457"/>
      <c r="HXP310" s="1457"/>
      <c r="HXQ310" s="1457"/>
      <c r="HXR310" s="1457"/>
      <c r="HXS310" s="1457"/>
      <c r="HXT310" s="1457"/>
      <c r="HXU310" s="1457"/>
      <c r="HXV310" s="1457"/>
      <c r="HXW310" s="1457"/>
      <c r="HXX310" s="1457"/>
      <c r="HXY310" s="1457"/>
      <c r="HXZ310" s="1457"/>
      <c r="HYA310" s="1457"/>
      <c r="HYB310" s="1457"/>
      <c r="HYC310" s="1457"/>
      <c r="HYD310" s="1457"/>
      <c r="HYE310" s="1457"/>
      <c r="HYF310" s="1457"/>
      <c r="HYG310" s="1457"/>
      <c r="HYH310" s="1457"/>
      <c r="HYI310" s="1457"/>
      <c r="HYJ310" s="1457"/>
      <c r="HYK310" s="1457"/>
      <c r="HYL310" s="1457"/>
      <c r="HYM310" s="1457"/>
      <c r="HYN310" s="1458"/>
      <c r="HYO310" s="1456"/>
      <c r="HYP310" s="1457"/>
      <c r="HYQ310" s="1457"/>
      <c r="HYR310" s="1457"/>
      <c r="HYS310" s="1457"/>
      <c r="HYT310" s="1457"/>
      <c r="HYU310" s="1457"/>
      <c r="HYV310" s="1457"/>
      <c r="HYW310" s="1457"/>
      <c r="HYX310" s="1457"/>
      <c r="HYY310" s="1457"/>
      <c r="HYZ310" s="1457"/>
      <c r="HZA310" s="1457"/>
      <c r="HZB310" s="1457"/>
      <c r="HZC310" s="1457"/>
      <c r="HZD310" s="1457"/>
      <c r="HZE310" s="1457"/>
      <c r="HZF310" s="1457"/>
      <c r="HZG310" s="1457"/>
      <c r="HZH310" s="1457"/>
      <c r="HZI310" s="1457"/>
      <c r="HZJ310" s="1457"/>
      <c r="HZK310" s="1457"/>
      <c r="HZL310" s="1457"/>
      <c r="HZM310" s="1457"/>
      <c r="HZN310" s="1457"/>
      <c r="HZO310" s="1457"/>
      <c r="HZP310" s="1457"/>
      <c r="HZQ310" s="1457"/>
      <c r="HZR310" s="1457"/>
      <c r="HZS310" s="1457"/>
      <c r="HZT310" s="1457"/>
      <c r="HZU310" s="1458"/>
      <c r="HZV310" s="1456"/>
      <c r="HZW310" s="1457"/>
      <c r="HZX310" s="1457"/>
      <c r="HZY310" s="1457"/>
      <c r="HZZ310" s="1457"/>
      <c r="IAA310" s="1457"/>
      <c r="IAB310" s="1457"/>
      <c r="IAC310" s="1457"/>
      <c r="IAD310" s="1457"/>
      <c r="IAE310" s="1457"/>
      <c r="IAF310" s="1457"/>
      <c r="IAG310" s="1457"/>
      <c r="IAH310" s="1457"/>
      <c r="IAI310" s="1457"/>
      <c r="IAJ310" s="1457"/>
      <c r="IAK310" s="1457"/>
      <c r="IAL310" s="1457"/>
      <c r="IAM310" s="1457"/>
      <c r="IAN310" s="1457"/>
      <c r="IAO310" s="1457"/>
      <c r="IAP310" s="1457"/>
      <c r="IAQ310" s="1457"/>
      <c r="IAR310" s="1457"/>
      <c r="IAS310" s="1457"/>
      <c r="IAT310" s="1457"/>
      <c r="IAU310" s="1457"/>
      <c r="IAV310" s="1457"/>
      <c r="IAW310" s="1457"/>
      <c r="IAX310" s="1457"/>
      <c r="IAY310" s="1457"/>
      <c r="IAZ310" s="1457"/>
      <c r="IBA310" s="1457"/>
      <c r="IBB310" s="1458"/>
      <c r="IBC310" s="1456"/>
      <c r="IBD310" s="1457"/>
      <c r="IBE310" s="1457"/>
      <c r="IBF310" s="1457"/>
      <c r="IBG310" s="1457"/>
      <c r="IBH310" s="1457"/>
      <c r="IBI310" s="1457"/>
      <c r="IBJ310" s="1457"/>
      <c r="IBK310" s="1457"/>
      <c r="IBL310" s="1457"/>
      <c r="IBM310" s="1457"/>
      <c r="IBN310" s="1457"/>
      <c r="IBO310" s="1457"/>
      <c r="IBP310" s="1457"/>
      <c r="IBQ310" s="1457"/>
      <c r="IBR310" s="1457"/>
      <c r="IBS310" s="1457"/>
      <c r="IBT310" s="1457"/>
      <c r="IBU310" s="1457"/>
      <c r="IBV310" s="1457"/>
      <c r="IBW310" s="1457"/>
      <c r="IBX310" s="1457"/>
      <c r="IBY310" s="1457"/>
      <c r="IBZ310" s="1457"/>
      <c r="ICA310" s="1457"/>
      <c r="ICB310" s="1457"/>
      <c r="ICC310" s="1457"/>
      <c r="ICD310" s="1457"/>
      <c r="ICE310" s="1457"/>
      <c r="ICF310" s="1457"/>
      <c r="ICG310" s="1457"/>
      <c r="ICH310" s="1457"/>
      <c r="ICI310" s="1458"/>
      <c r="ICJ310" s="1456"/>
      <c r="ICK310" s="1457"/>
      <c r="ICL310" s="1457"/>
      <c r="ICM310" s="1457"/>
      <c r="ICN310" s="1457"/>
      <c r="ICO310" s="1457"/>
      <c r="ICP310" s="1457"/>
      <c r="ICQ310" s="1457"/>
      <c r="ICR310" s="1457"/>
      <c r="ICS310" s="1457"/>
      <c r="ICT310" s="1457"/>
      <c r="ICU310" s="1457"/>
      <c r="ICV310" s="1457"/>
      <c r="ICW310" s="1457"/>
      <c r="ICX310" s="1457"/>
      <c r="ICY310" s="1457"/>
      <c r="ICZ310" s="1457"/>
      <c r="IDA310" s="1457"/>
      <c r="IDB310" s="1457"/>
      <c r="IDC310" s="1457"/>
      <c r="IDD310" s="1457"/>
      <c r="IDE310" s="1457"/>
      <c r="IDF310" s="1457"/>
      <c r="IDG310" s="1457"/>
      <c r="IDH310" s="1457"/>
      <c r="IDI310" s="1457"/>
      <c r="IDJ310" s="1457"/>
      <c r="IDK310" s="1457"/>
      <c r="IDL310" s="1457"/>
      <c r="IDM310" s="1457"/>
      <c r="IDN310" s="1457"/>
      <c r="IDO310" s="1457"/>
      <c r="IDP310" s="1458"/>
      <c r="IDQ310" s="1456"/>
      <c r="IDR310" s="1457"/>
      <c r="IDS310" s="1457"/>
      <c r="IDT310" s="1457"/>
      <c r="IDU310" s="1457"/>
      <c r="IDV310" s="1457"/>
      <c r="IDW310" s="1457"/>
      <c r="IDX310" s="1457"/>
      <c r="IDY310" s="1457"/>
      <c r="IDZ310" s="1457"/>
      <c r="IEA310" s="1457"/>
      <c r="IEB310" s="1457"/>
      <c r="IEC310" s="1457"/>
      <c r="IED310" s="1457"/>
      <c r="IEE310" s="1457"/>
      <c r="IEF310" s="1457"/>
      <c r="IEG310" s="1457"/>
      <c r="IEH310" s="1457"/>
      <c r="IEI310" s="1457"/>
      <c r="IEJ310" s="1457"/>
      <c r="IEK310" s="1457"/>
      <c r="IEL310" s="1457"/>
      <c r="IEM310" s="1457"/>
      <c r="IEN310" s="1457"/>
      <c r="IEO310" s="1457"/>
      <c r="IEP310" s="1457"/>
      <c r="IEQ310" s="1457"/>
      <c r="IER310" s="1457"/>
      <c r="IES310" s="1457"/>
      <c r="IET310" s="1457"/>
      <c r="IEU310" s="1457"/>
      <c r="IEV310" s="1457"/>
      <c r="IEW310" s="1458"/>
      <c r="IEX310" s="1456"/>
      <c r="IEY310" s="1457"/>
      <c r="IEZ310" s="1457"/>
      <c r="IFA310" s="1457"/>
      <c r="IFB310" s="1457"/>
      <c r="IFC310" s="1457"/>
      <c r="IFD310" s="1457"/>
      <c r="IFE310" s="1457"/>
      <c r="IFF310" s="1457"/>
      <c r="IFG310" s="1457"/>
      <c r="IFH310" s="1457"/>
      <c r="IFI310" s="1457"/>
      <c r="IFJ310" s="1457"/>
      <c r="IFK310" s="1457"/>
      <c r="IFL310" s="1457"/>
      <c r="IFM310" s="1457"/>
      <c r="IFN310" s="1457"/>
      <c r="IFO310" s="1457"/>
      <c r="IFP310" s="1457"/>
      <c r="IFQ310" s="1457"/>
      <c r="IFR310" s="1457"/>
      <c r="IFS310" s="1457"/>
      <c r="IFT310" s="1457"/>
      <c r="IFU310" s="1457"/>
      <c r="IFV310" s="1457"/>
      <c r="IFW310" s="1457"/>
      <c r="IFX310" s="1457"/>
      <c r="IFY310" s="1457"/>
      <c r="IFZ310" s="1457"/>
      <c r="IGA310" s="1457"/>
      <c r="IGB310" s="1457"/>
      <c r="IGC310" s="1457"/>
      <c r="IGD310" s="1458"/>
      <c r="IGE310" s="1456"/>
      <c r="IGF310" s="1457"/>
      <c r="IGG310" s="1457"/>
      <c r="IGH310" s="1457"/>
      <c r="IGI310" s="1457"/>
      <c r="IGJ310" s="1457"/>
      <c r="IGK310" s="1457"/>
      <c r="IGL310" s="1457"/>
      <c r="IGM310" s="1457"/>
      <c r="IGN310" s="1457"/>
      <c r="IGO310" s="1457"/>
      <c r="IGP310" s="1457"/>
      <c r="IGQ310" s="1457"/>
      <c r="IGR310" s="1457"/>
      <c r="IGS310" s="1457"/>
      <c r="IGT310" s="1457"/>
      <c r="IGU310" s="1457"/>
      <c r="IGV310" s="1457"/>
      <c r="IGW310" s="1457"/>
      <c r="IGX310" s="1457"/>
      <c r="IGY310" s="1457"/>
      <c r="IGZ310" s="1457"/>
      <c r="IHA310" s="1457"/>
      <c r="IHB310" s="1457"/>
      <c r="IHC310" s="1457"/>
      <c r="IHD310" s="1457"/>
      <c r="IHE310" s="1457"/>
      <c r="IHF310" s="1457"/>
      <c r="IHG310" s="1457"/>
      <c r="IHH310" s="1457"/>
      <c r="IHI310" s="1457"/>
      <c r="IHJ310" s="1457"/>
      <c r="IHK310" s="1458"/>
      <c r="IHL310" s="1456"/>
      <c r="IHM310" s="1457"/>
      <c r="IHN310" s="1457"/>
      <c r="IHO310" s="1457"/>
      <c r="IHP310" s="1457"/>
      <c r="IHQ310" s="1457"/>
      <c r="IHR310" s="1457"/>
      <c r="IHS310" s="1457"/>
      <c r="IHT310" s="1457"/>
      <c r="IHU310" s="1457"/>
      <c r="IHV310" s="1457"/>
      <c r="IHW310" s="1457"/>
      <c r="IHX310" s="1457"/>
      <c r="IHY310" s="1457"/>
      <c r="IHZ310" s="1457"/>
      <c r="IIA310" s="1457"/>
      <c r="IIB310" s="1457"/>
      <c r="IIC310" s="1457"/>
      <c r="IID310" s="1457"/>
      <c r="IIE310" s="1457"/>
      <c r="IIF310" s="1457"/>
      <c r="IIG310" s="1457"/>
      <c r="IIH310" s="1457"/>
      <c r="III310" s="1457"/>
      <c r="IIJ310" s="1457"/>
      <c r="IIK310" s="1457"/>
      <c r="IIL310" s="1457"/>
      <c r="IIM310" s="1457"/>
      <c r="IIN310" s="1457"/>
      <c r="IIO310" s="1457"/>
      <c r="IIP310" s="1457"/>
      <c r="IIQ310" s="1457"/>
      <c r="IIR310" s="1458"/>
      <c r="IIS310" s="1456"/>
      <c r="IIT310" s="1457"/>
      <c r="IIU310" s="1457"/>
      <c r="IIV310" s="1457"/>
      <c r="IIW310" s="1457"/>
      <c r="IIX310" s="1457"/>
      <c r="IIY310" s="1457"/>
      <c r="IIZ310" s="1457"/>
      <c r="IJA310" s="1457"/>
      <c r="IJB310" s="1457"/>
      <c r="IJC310" s="1457"/>
      <c r="IJD310" s="1457"/>
      <c r="IJE310" s="1457"/>
      <c r="IJF310" s="1457"/>
      <c r="IJG310" s="1457"/>
      <c r="IJH310" s="1457"/>
      <c r="IJI310" s="1457"/>
      <c r="IJJ310" s="1457"/>
      <c r="IJK310" s="1457"/>
      <c r="IJL310" s="1457"/>
      <c r="IJM310" s="1457"/>
      <c r="IJN310" s="1457"/>
      <c r="IJO310" s="1457"/>
      <c r="IJP310" s="1457"/>
      <c r="IJQ310" s="1457"/>
      <c r="IJR310" s="1457"/>
      <c r="IJS310" s="1457"/>
      <c r="IJT310" s="1457"/>
      <c r="IJU310" s="1457"/>
      <c r="IJV310" s="1457"/>
      <c r="IJW310" s="1457"/>
      <c r="IJX310" s="1457"/>
      <c r="IJY310" s="1458"/>
      <c r="IJZ310" s="1456"/>
      <c r="IKA310" s="1457"/>
      <c r="IKB310" s="1457"/>
      <c r="IKC310" s="1457"/>
      <c r="IKD310" s="1457"/>
      <c r="IKE310" s="1457"/>
      <c r="IKF310" s="1457"/>
      <c r="IKG310" s="1457"/>
      <c r="IKH310" s="1457"/>
      <c r="IKI310" s="1457"/>
      <c r="IKJ310" s="1457"/>
      <c r="IKK310" s="1457"/>
      <c r="IKL310" s="1457"/>
      <c r="IKM310" s="1457"/>
      <c r="IKN310" s="1457"/>
      <c r="IKO310" s="1457"/>
      <c r="IKP310" s="1457"/>
      <c r="IKQ310" s="1457"/>
      <c r="IKR310" s="1457"/>
      <c r="IKS310" s="1457"/>
      <c r="IKT310" s="1457"/>
      <c r="IKU310" s="1457"/>
      <c r="IKV310" s="1457"/>
      <c r="IKW310" s="1457"/>
      <c r="IKX310" s="1457"/>
      <c r="IKY310" s="1457"/>
      <c r="IKZ310" s="1457"/>
      <c r="ILA310" s="1457"/>
      <c r="ILB310" s="1457"/>
      <c r="ILC310" s="1457"/>
      <c r="ILD310" s="1457"/>
      <c r="ILE310" s="1457"/>
      <c r="ILF310" s="1458"/>
      <c r="ILG310" s="1456"/>
      <c r="ILH310" s="1457"/>
      <c r="ILI310" s="1457"/>
      <c r="ILJ310" s="1457"/>
      <c r="ILK310" s="1457"/>
      <c r="ILL310" s="1457"/>
      <c r="ILM310" s="1457"/>
      <c r="ILN310" s="1457"/>
      <c r="ILO310" s="1457"/>
      <c r="ILP310" s="1457"/>
      <c r="ILQ310" s="1457"/>
      <c r="ILR310" s="1457"/>
      <c r="ILS310" s="1457"/>
      <c r="ILT310" s="1457"/>
      <c r="ILU310" s="1457"/>
      <c r="ILV310" s="1457"/>
      <c r="ILW310" s="1457"/>
      <c r="ILX310" s="1457"/>
      <c r="ILY310" s="1457"/>
      <c r="ILZ310" s="1457"/>
      <c r="IMA310" s="1457"/>
      <c r="IMB310" s="1457"/>
      <c r="IMC310" s="1457"/>
      <c r="IMD310" s="1457"/>
      <c r="IME310" s="1457"/>
      <c r="IMF310" s="1457"/>
      <c r="IMG310" s="1457"/>
      <c r="IMH310" s="1457"/>
      <c r="IMI310" s="1457"/>
      <c r="IMJ310" s="1457"/>
      <c r="IMK310" s="1457"/>
      <c r="IML310" s="1457"/>
      <c r="IMM310" s="1458"/>
      <c r="IMN310" s="1456"/>
      <c r="IMO310" s="1457"/>
      <c r="IMP310" s="1457"/>
      <c r="IMQ310" s="1457"/>
      <c r="IMR310" s="1457"/>
      <c r="IMS310" s="1457"/>
      <c r="IMT310" s="1457"/>
      <c r="IMU310" s="1457"/>
      <c r="IMV310" s="1457"/>
      <c r="IMW310" s="1457"/>
      <c r="IMX310" s="1457"/>
      <c r="IMY310" s="1457"/>
      <c r="IMZ310" s="1457"/>
      <c r="INA310" s="1457"/>
      <c r="INB310" s="1457"/>
      <c r="INC310" s="1457"/>
      <c r="IND310" s="1457"/>
      <c r="INE310" s="1457"/>
      <c r="INF310" s="1457"/>
      <c r="ING310" s="1457"/>
      <c r="INH310" s="1457"/>
      <c r="INI310" s="1457"/>
      <c r="INJ310" s="1457"/>
      <c r="INK310" s="1457"/>
      <c r="INL310" s="1457"/>
      <c r="INM310" s="1457"/>
      <c r="INN310" s="1457"/>
      <c r="INO310" s="1457"/>
      <c r="INP310" s="1457"/>
      <c r="INQ310" s="1457"/>
      <c r="INR310" s="1457"/>
      <c r="INS310" s="1457"/>
      <c r="INT310" s="1458"/>
      <c r="INU310" s="1456"/>
      <c r="INV310" s="1457"/>
      <c r="INW310" s="1457"/>
      <c r="INX310" s="1457"/>
      <c r="INY310" s="1457"/>
      <c r="INZ310" s="1457"/>
      <c r="IOA310" s="1457"/>
      <c r="IOB310" s="1457"/>
      <c r="IOC310" s="1457"/>
      <c r="IOD310" s="1457"/>
      <c r="IOE310" s="1457"/>
      <c r="IOF310" s="1457"/>
      <c r="IOG310" s="1457"/>
      <c r="IOH310" s="1457"/>
      <c r="IOI310" s="1457"/>
      <c r="IOJ310" s="1457"/>
      <c r="IOK310" s="1457"/>
      <c r="IOL310" s="1457"/>
      <c r="IOM310" s="1457"/>
      <c r="ION310" s="1457"/>
      <c r="IOO310" s="1457"/>
      <c r="IOP310" s="1457"/>
      <c r="IOQ310" s="1457"/>
      <c r="IOR310" s="1457"/>
      <c r="IOS310" s="1457"/>
      <c r="IOT310" s="1457"/>
      <c r="IOU310" s="1457"/>
      <c r="IOV310" s="1457"/>
      <c r="IOW310" s="1457"/>
      <c r="IOX310" s="1457"/>
      <c r="IOY310" s="1457"/>
      <c r="IOZ310" s="1457"/>
      <c r="IPA310" s="1458"/>
      <c r="IPB310" s="1456"/>
      <c r="IPC310" s="1457"/>
      <c r="IPD310" s="1457"/>
      <c r="IPE310" s="1457"/>
      <c r="IPF310" s="1457"/>
      <c r="IPG310" s="1457"/>
      <c r="IPH310" s="1457"/>
      <c r="IPI310" s="1457"/>
      <c r="IPJ310" s="1457"/>
      <c r="IPK310" s="1457"/>
      <c r="IPL310" s="1457"/>
      <c r="IPM310" s="1457"/>
      <c r="IPN310" s="1457"/>
      <c r="IPO310" s="1457"/>
      <c r="IPP310" s="1457"/>
      <c r="IPQ310" s="1457"/>
      <c r="IPR310" s="1457"/>
      <c r="IPS310" s="1457"/>
      <c r="IPT310" s="1457"/>
      <c r="IPU310" s="1457"/>
      <c r="IPV310" s="1457"/>
      <c r="IPW310" s="1457"/>
      <c r="IPX310" s="1457"/>
      <c r="IPY310" s="1457"/>
      <c r="IPZ310" s="1457"/>
      <c r="IQA310" s="1457"/>
      <c r="IQB310" s="1457"/>
      <c r="IQC310" s="1457"/>
      <c r="IQD310" s="1457"/>
      <c r="IQE310" s="1457"/>
      <c r="IQF310" s="1457"/>
      <c r="IQG310" s="1457"/>
      <c r="IQH310" s="1458"/>
      <c r="IQI310" s="1456"/>
      <c r="IQJ310" s="1457"/>
      <c r="IQK310" s="1457"/>
      <c r="IQL310" s="1457"/>
      <c r="IQM310" s="1457"/>
      <c r="IQN310" s="1457"/>
      <c r="IQO310" s="1457"/>
      <c r="IQP310" s="1457"/>
      <c r="IQQ310" s="1457"/>
      <c r="IQR310" s="1457"/>
      <c r="IQS310" s="1457"/>
      <c r="IQT310" s="1457"/>
      <c r="IQU310" s="1457"/>
      <c r="IQV310" s="1457"/>
      <c r="IQW310" s="1457"/>
      <c r="IQX310" s="1457"/>
      <c r="IQY310" s="1457"/>
      <c r="IQZ310" s="1457"/>
      <c r="IRA310" s="1457"/>
      <c r="IRB310" s="1457"/>
      <c r="IRC310" s="1457"/>
      <c r="IRD310" s="1457"/>
      <c r="IRE310" s="1457"/>
      <c r="IRF310" s="1457"/>
      <c r="IRG310" s="1457"/>
      <c r="IRH310" s="1457"/>
      <c r="IRI310" s="1457"/>
      <c r="IRJ310" s="1457"/>
      <c r="IRK310" s="1457"/>
      <c r="IRL310" s="1457"/>
      <c r="IRM310" s="1457"/>
      <c r="IRN310" s="1457"/>
      <c r="IRO310" s="1458"/>
      <c r="IRP310" s="1456"/>
      <c r="IRQ310" s="1457"/>
      <c r="IRR310" s="1457"/>
      <c r="IRS310" s="1457"/>
      <c r="IRT310" s="1457"/>
      <c r="IRU310" s="1457"/>
      <c r="IRV310" s="1457"/>
      <c r="IRW310" s="1457"/>
      <c r="IRX310" s="1457"/>
      <c r="IRY310" s="1457"/>
      <c r="IRZ310" s="1457"/>
      <c r="ISA310" s="1457"/>
      <c r="ISB310" s="1457"/>
      <c r="ISC310" s="1457"/>
      <c r="ISD310" s="1457"/>
      <c r="ISE310" s="1457"/>
      <c r="ISF310" s="1457"/>
      <c r="ISG310" s="1457"/>
      <c r="ISH310" s="1457"/>
      <c r="ISI310" s="1457"/>
      <c r="ISJ310" s="1457"/>
      <c r="ISK310" s="1457"/>
      <c r="ISL310" s="1457"/>
      <c r="ISM310" s="1457"/>
      <c r="ISN310" s="1457"/>
      <c r="ISO310" s="1457"/>
      <c r="ISP310" s="1457"/>
      <c r="ISQ310" s="1457"/>
      <c r="ISR310" s="1457"/>
      <c r="ISS310" s="1457"/>
      <c r="IST310" s="1457"/>
      <c r="ISU310" s="1457"/>
      <c r="ISV310" s="1458"/>
      <c r="ISW310" s="1456"/>
      <c r="ISX310" s="1457"/>
      <c r="ISY310" s="1457"/>
      <c r="ISZ310" s="1457"/>
      <c r="ITA310" s="1457"/>
      <c r="ITB310" s="1457"/>
      <c r="ITC310" s="1457"/>
      <c r="ITD310" s="1457"/>
      <c r="ITE310" s="1457"/>
      <c r="ITF310" s="1457"/>
      <c r="ITG310" s="1457"/>
      <c r="ITH310" s="1457"/>
      <c r="ITI310" s="1457"/>
      <c r="ITJ310" s="1457"/>
      <c r="ITK310" s="1457"/>
      <c r="ITL310" s="1457"/>
      <c r="ITM310" s="1457"/>
      <c r="ITN310" s="1457"/>
      <c r="ITO310" s="1457"/>
      <c r="ITP310" s="1457"/>
      <c r="ITQ310" s="1457"/>
      <c r="ITR310" s="1457"/>
      <c r="ITS310" s="1457"/>
      <c r="ITT310" s="1457"/>
      <c r="ITU310" s="1457"/>
      <c r="ITV310" s="1457"/>
      <c r="ITW310" s="1457"/>
      <c r="ITX310" s="1457"/>
      <c r="ITY310" s="1457"/>
      <c r="ITZ310" s="1457"/>
      <c r="IUA310" s="1457"/>
      <c r="IUB310" s="1457"/>
      <c r="IUC310" s="1458"/>
      <c r="IUD310" s="1456"/>
      <c r="IUE310" s="1457"/>
      <c r="IUF310" s="1457"/>
      <c r="IUG310" s="1457"/>
      <c r="IUH310" s="1457"/>
      <c r="IUI310" s="1457"/>
      <c r="IUJ310" s="1457"/>
      <c r="IUK310" s="1457"/>
      <c r="IUL310" s="1457"/>
      <c r="IUM310" s="1457"/>
      <c r="IUN310" s="1457"/>
      <c r="IUO310" s="1457"/>
      <c r="IUP310" s="1457"/>
      <c r="IUQ310" s="1457"/>
      <c r="IUR310" s="1457"/>
      <c r="IUS310" s="1457"/>
      <c r="IUT310" s="1457"/>
      <c r="IUU310" s="1457"/>
      <c r="IUV310" s="1457"/>
      <c r="IUW310" s="1457"/>
      <c r="IUX310" s="1457"/>
      <c r="IUY310" s="1457"/>
      <c r="IUZ310" s="1457"/>
      <c r="IVA310" s="1457"/>
      <c r="IVB310" s="1457"/>
      <c r="IVC310" s="1457"/>
      <c r="IVD310" s="1457"/>
      <c r="IVE310" s="1457"/>
      <c r="IVF310" s="1457"/>
      <c r="IVG310" s="1457"/>
      <c r="IVH310" s="1457"/>
      <c r="IVI310" s="1457"/>
      <c r="IVJ310" s="1458"/>
      <c r="IVK310" s="1456"/>
      <c r="IVL310" s="1457"/>
      <c r="IVM310" s="1457"/>
      <c r="IVN310" s="1457"/>
      <c r="IVO310" s="1457"/>
      <c r="IVP310" s="1457"/>
      <c r="IVQ310" s="1457"/>
      <c r="IVR310" s="1457"/>
      <c r="IVS310" s="1457"/>
      <c r="IVT310" s="1457"/>
      <c r="IVU310" s="1457"/>
      <c r="IVV310" s="1457"/>
      <c r="IVW310" s="1457"/>
      <c r="IVX310" s="1457"/>
      <c r="IVY310" s="1457"/>
      <c r="IVZ310" s="1457"/>
      <c r="IWA310" s="1457"/>
      <c r="IWB310" s="1457"/>
      <c r="IWC310" s="1457"/>
      <c r="IWD310" s="1457"/>
      <c r="IWE310" s="1457"/>
      <c r="IWF310" s="1457"/>
      <c r="IWG310" s="1457"/>
      <c r="IWH310" s="1457"/>
      <c r="IWI310" s="1457"/>
      <c r="IWJ310" s="1457"/>
      <c r="IWK310" s="1457"/>
      <c r="IWL310" s="1457"/>
      <c r="IWM310" s="1457"/>
      <c r="IWN310" s="1457"/>
      <c r="IWO310" s="1457"/>
      <c r="IWP310" s="1457"/>
      <c r="IWQ310" s="1458"/>
      <c r="IWR310" s="1456"/>
      <c r="IWS310" s="1457"/>
      <c r="IWT310" s="1457"/>
      <c r="IWU310" s="1457"/>
      <c r="IWV310" s="1457"/>
      <c r="IWW310" s="1457"/>
      <c r="IWX310" s="1457"/>
      <c r="IWY310" s="1457"/>
      <c r="IWZ310" s="1457"/>
      <c r="IXA310" s="1457"/>
      <c r="IXB310" s="1457"/>
      <c r="IXC310" s="1457"/>
      <c r="IXD310" s="1457"/>
      <c r="IXE310" s="1457"/>
      <c r="IXF310" s="1457"/>
      <c r="IXG310" s="1457"/>
      <c r="IXH310" s="1457"/>
      <c r="IXI310" s="1457"/>
      <c r="IXJ310" s="1457"/>
      <c r="IXK310" s="1457"/>
      <c r="IXL310" s="1457"/>
      <c r="IXM310" s="1457"/>
      <c r="IXN310" s="1457"/>
      <c r="IXO310" s="1457"/>
      <c r="IXP310" s="1457"/>
      <c r="IXQ310" s="1457"/>
      <c r="IXR310" s="1457"/>
      <c r="IXS310" s="1457"/>
      <c r="IXT310" s="1457"/>
      <c r="IXU310" s="1457"/>
      <c r="IXV310" s="1457"/>
      <c r="IXW310" s="1457"/>
      <c r="IXX310" s="1458"/>
      <c r="IXY310" s="1456"/>
      <c r="IXZ310" s="1457"/>
      <c r="IYA310" s="1457"/>
      <c r="IYB310" s="1457"/>
      <c r="IYC310" s="1457"/>
      <c r="IYD310" s="1457"/>
      <c r="IYE310" s="1457"/>
      <c r="IYF310" s="1457"/>
      <c r="IYG310" s="1457"/>
      <c r="IYH310" s="1457"/>
      <c r="IYI310" s="1457"/>
      <c r="IYJ310" s="1457"/>
      <c r="IYK310" s="1457"/>
      <c r="IYL310" s="1457"/>
      <c r="IYM310" s="1457"/>
      <c r="IYN310" s="1457"/>
      <c r="IYO310" s="1457"/>
      <c r="IYP310" s="1457"/>
      <c r="IYQ310" s="1457"/>
      <c r="IYR310" s="1457"/>
      <c r="IYS310" s="1457"/>
      <c r="IYT310" s="1457"/>
      <c r="IYU310" s="1457"/>
      <c r="IYV310" s="1457"/>
      <c r="IYW310" s="1457"/>
      <c r="IYX310" s="1457"/>
      <c r="IYY310" s="1457"/>
      <c r="IYZ310" s="1457"/>
      <c r="IZA310" s="1457"/>
      <c r="IZB310" s="1457"/>
      <c r="IZC310" s="1457"/>
      <c r="IZD310" s="1457"/>
      <c r="IZE310" s="1458"/>
      <c r="IZF310" s="1456"/>
      <c r="IZG310" s="1457"/>
      <c r="IZH310" s="1457"/>
      <c r="IZI310" s="1457"/>
      <c r="IZJ310" s="1457"/>
      <c r="IZK310" s="1457"/>
      <c r="IZL310" s="1457"/>
      <c r="IZM310" s="1457"/>
      <c r="IZN310" s="1457"/>
      <c r="IZO310" s="1457"/>
      <c r="IZP310" s="1457"/>
      <c r="IZQ310" s="1457"/>
      <c r="IZR310" s="1457"/>
      <c r="IZS310" s="1457"/>
      <c r="IZT310" s="1457"/>
      <c r="IZU310" s="1457"/>
      <c r="IZV310" s="1457"/>
      <c r="IZW310" s="1457"/>
      <c r="IZX310" s="1457"/>
      <c r="IZY310" s="1457"/>
      <c r="IZZ310" s="1457"/>
      <c r="JAA310" s="1457"/>
      <c r="JAB310" s="1457"/>
      <c r="JAC310" s="1457"/>
      <c r="JAD310" s="1457"/>
      <c r="JAE310" s="1457"/>
      <c r="JAF310" s="1457"/>
      <c r="JAG310" s="1457"/>
      <c r="JAH310" s="1457"/>
      <c r="JAI310" s="1457"/>
      <c r="JAJ310" s="1457"/>
      <c r="JAK310" s="1457"/>
      <c r="JAL310" s="1458"/>
      <c r="JAM310" s="1456"/>
      <c r="JAN310" s="1457"/>
      <c r="JAO310" s="1457"/>
      <c r="JAP310" s="1457"/>
      <c r="JAQ310" s="1457"/>
      <c r="JAR310" s="1457"/>
      <c r="JAS310" s="1457"/>
      <c r="JAT310" s="1457"/>
      <c r="JAU310" s="1457"/>
      <c r="JAV310" s="1457"/>
      <c r="JAW310" s="1457"/>
      <c r="JAX310" s="1457"/>
      <c r="JAY310" s="1457"/>
      <c r="JAZ310" s="1457"/>
      <c r="JBA310" s="1457"/>
      <c r="JBB310" s="1457"/>
      <c r="JBC310" s="1457"/>
      <c r="JBD310" s="1457"/>
      <c r="JBE310" s="1457"/>
      <c r="JBF310" s="1457"/>
      <c r="JBG310" s="1457"/>
      <c r="JBH310" s="1457"/>
      <c r="JBI310" s="1457"/>
      <c r="JBJ310" s="1457"/>
      <c r="JBK310" s="1457"/>
      <c r="JBL310" s="1457"/>
      <c r="JBM310" s="1457"/>
      <c r="JBN310" s="1457"/>
      <c r="JBO310" s="1457"/>
      <c r="JBP310" s="1457"/>
      <c r="JBQ310" s="1457"/>
      <c r="JBR310" s="1457"/>
      <c r="JBS310" s="1458"/>
      <c r="JBT310" s="1456"/>
      <c r="JBU310" s="1457"/>
      <c r="JBV310" s="1457"/>
      <c r="JBW310" s="1457"/>
      <c r="JBX310" s="1457"/>
      <c r="JBY310" s="1457"/>
      <c r="JBZ310" s="1457"/>
      <c r="JCA310" s="1457"/>
      <c r="JCB310" s="1457"/>
      <c r="JCC310" s="1457"/>
      <c r="JCD310" s="1457"/>
      <c r="JCE310" s="1457"/>
      <c r="JCF310" s="1457"/>
      <c r="JCG310" s="1457"/>
      <c r="JCH310" s="1457"/>
      <c r="JCI310" s="1457"/>
      <c r="JCJ310" s="1457"/>
      <c r="JCK310" s="1457"/>
      <c r="JCL310" s="1457"/>
      <c r="JCM310" s="1457"/>
      <c r="JCN310" s="1457"/>
      <c r="JCO310" s="1457"/>
      <c r="JCP310" s="1457"/>
      <c r="JCQ310" s="1457"/>
      <c r="JCR310" s="1457"/>
      <c r="JCS310" s="1457"/>
      <c r="JCT310" s="1457"/>
      <c r="JCU310" s="1457"/>
      <c r="JCV310" s="1457"/>
      <c r="JCW310" s="1457"/>
      <c r="JCX310" s="1457"/>
      <c r="JCY310" s="1457"/>
      <c r="JCZ310" s="1458"/>
      <c r="JDA310" s="1456"/>
      <c r="JDB310" s="1457"/>
      <c r="JDC310" s="1457"/>
      <c r="JDD310" s="1457"/>
      <c r="JDE310" s="1457"/>
      <c r="JDF310" s="1457"/>
      <c r="JDG310" s="1457"/>
      <c r="JDH310" s="1457"/>
      <c r="JDI310" s="1457"/>
      <c r="JDJ310" s="1457"/>
      <c r="JDK310" s="1457"/>
      <c r="JDL310" s="1457"/>
      <c r="JDM310" s="1457"/>
      <c r="JDN310" s="1457"/>
      <c r="JDO310" s="1457"/>
      <c r="JDP310" s="1457"/>
      <c r="JDQ310" s="1457"/>
      <c r="JDR310" s="1457"/>
      <c r="JDS310" s="1457"/>
      <c r="JDT310" s="1457"/>
      <c r="JDU310" s="1457"/>
      <c r="JDV310" s="1457"/>
      <c r="JDW310" s="1457"/>
      <c r="JDX310" s="1457"/>
      <c r="JDY310" s="1457"/>
      <c r="JDZ310" s="1457"/>
      <c r="JEA310" s="1457"/>
      <c r="JEB310" s="1457"/>
      <c r="JEC310" s="1457"/>
      <c r="JED310" s="1457"/>
      <c r="JEE310" s="1457"/>
      <c r="JEF310" s="1457"/>
      <c r="JEG310" s="1458"/>
      <c r="JEH310" s="1456"/>
      <c r="JEI310" s="1457"/>
      <c r="JEJ310" s="1457"/>
      <c r="JEK310" s="1457"/>
      <c r="JEL310" s="1457"/>
      <c r="JEM310" s="1457"/>
      <c r="JEN310" s="1457"/>
      <c r="JEO310" s="1457"/>
      <c r="JEP310" s="1457"/>
      <c r="JEQ310" s="1457"/>
      <c r="JER310" s="1457"/>
      <c r="JES310" s="1457"/>
      <c r="JET310" s="1457"/>
      <c r="JEU310" s="1457"/>
      <c r="JEV310" s="1457"/>
      <c r="JEW310" s="1457"/>
      <c r="JEX310" s="1457"/>
      <c r="JEY310" s="1457"/>
      <c r="JEZ310" s="1457"/>
      <c r="JFA310" s="1457"/>
      <c r="JFB310" s="1457"/>
      <c r="JFC310" s="1457"/>
      <c r="JFD310" s="1457"/>
      <c r="JFE310" s="1457"/>
      <c r="JFF310" s="1457"/>
      <c r="JFG310" s="1457"/>
      <c r="JFH310" s="1457"/>
      <c r="JFI310" s="1457"/>
      <c r="JFJ310" s="1457"/>
      <c r="JFK310" s="1457"/>
      <c r="JFL310" s="1457"/>
      <c r="JFM310" s="1457"/>
      <c r="JFN310" s="1458"/>
      <c r="JFO310" s="1456"/>
      <c r="JFP310" s="1457"/>
      <c r="JFQ310" s="1457"/>
      <c r="JFR310" s="1457"/>
      <c r="JFS310" s="1457"/>
      <c r="JFT310" s="1457"/>
      <c r="JFU310" s="1457"/>
      <c r="JFV310" s="1457"/>
      <c r="JFW310" s="1457"/>
      <c r="JFX310" s="1457"/>
      <c r="JFY310" s="1457"/>
      <c r="JFZ310" s="1457"/>
      <c r="JGA310" s="1457"/>
      <c r="JGB310" s="1457"/>
      <c r="JGC310" s="1457"/>
      <c r="JGD310" s="1457"/>
      <c r="JGE310" s="1457"/>
      <c r="JGF310" s="1457"/>
      <c r="JGG310" s="1457"/>
      <c r="JGH310" s="1457"/>
      <c r="JGI310" s="1457"/>
      <c r="JGJ310" s="1457"/>
      <c r="JGK310" s="1457"/>
      <c r="JGL310" s="1457"/>
      <c r="JGM310" s="1457"/>
      <c r="JGN310" s="1457"/>
      <c r="JGO310" s="1457"/>
      <c r="JGP310" s="1457"/>
      <c r="JGQ310" s="1457"/>
      <c r="JGR310" s="1457"/>
      <c r="JGS310" s="1457"/>
      <c r="JGT310" s="1457"/>
      <c r="JGU310" s="1458"/>
      <c r="JGV310" s="1456"/>
      <c r="JGW310" s="1457"/>
      <c r="JGX310" s="1457"/>
      <c r="JGY310" s="1457"/>
      <c r="JGZ310" s="1457"/>
      <c r="JHA310" s="1457"/>
      <c r="JHB310" s="1457"/>
      <c r="JHC310" s="1457"/>
      <c r="JHD310" s="1457"/>
      <c r="JHE310" s="1457"/>
      <c r="JHF310" s="1457"/>
      <c r="JHG310" s="1457"/>
      <c r="JHH310" s="1457"/>
      <c r="JHI310" s="1457"/>
      <c r="JHJ310" s="1457"/>
      <c r="JHK310" s="1457"/>
      <c r="JHL310" s="1457"/>
      <c r="JHM310" s="1457"/>
      <c r="JHN310" s="1457"/>
      <c r="JHO310" s="1457"/>
      <c r="JHP310" s="1457"/>
      <c r="JHQ310" s="1457"/>
      <c r="JHR310" s="1457"/>
      <c r="JHS310" s="1457"/>
      <c r="JHT310" s="1457"/>
      <c r="JHU310" s="1457"/>
      <c r="JHV310" s="1457"/>
      <c r="JHW310" s="1457"/>
      <c r="JHX310" s="1457"/>
      <c r="JHY310" s="1457"/>
      <c r="JHZ310" s="1457"/>
      <c r="JIA310" s="1457"/>
      <c r="JIB310" s="1458"/>
      <c r="JIC310" s="1456"/>
      <c r="JID310" s="1457"/>
      <c r="JIE310" s="1457"/>
      <c r="JIF310" s="1457"/>
      <c r="JIG310" s="1457"/>
      <c r="JIH310" s="1457"/>
      <c r="JII310" s="1457"/>
      <c r="JIJ310" s="1457"/>
      <c r="JIK310" s="1457"/>
      <c r="JIL310" s="1457"/>
      <c r="JIM310" s="1457"/>
      <c r="JIN310" s="1457"/>
      <c r="JIO310" s="1457"/>
      <c r="JIP310" s="1457"/>
      <c r="JIQ310" s="1457"/>
      <c r="JIR310" s="1457"/>
      <c r="JIS310" s="1457"/>
      <c r="JIT310" s="1457"/>
      <c r="JIU310" s="1457"/>
      <c r="JIV310" s="1457"/>
      <c r="JIW310" s="1457"/>
      <c r="JIX310" s="1457"/>
      <c r="JIY310" s="1457"/>
      <c r="JIZ310" s="1457"/>
      <c r="JJA310" s="1457"/>
      <c r="JJB310" s="1457"/>
      <c r="JJC310" s="1457"/>
      <c r="JJD310" s="1457"/>
      <c r="JJE310" s="1457"/>
      <c r="JJF310" s="1457"/>
      <c r="JJG310" s="1457"/>
      <c r="JJH310" s="1457"/>
      <c r="JJI310" s="1458"/>
      <c r="JJJ310" s="1456"/>
      <c r="JJK310" s="1457"/>
      <c r="JJL310" s="1457"/>
      <c r="JJM310" s="1457"/>
      <c r="JJN310" s="1457"/>
      <c r="JJO310" s="1457"/>
      <c r="JJP310" s="1457"/>
      <c r="JJQ310" s="1457"/>
      <c r="JJR310" s="1457"/>
      <c r="JJS310" s="1457"/>
      <c r="JJT310" s="1457"/>
      <c r="JJU310" s="1457"/>
      <c r="JJV310" s="1457"/>
      <c r="JJW310" s="1457"/>
      <c r="JJX310" s="1457"/>
      <c r="JJY310" s="1457"/>
      <c r="JJZ310" s="1457"/>
      <c r="JKA310" s="1457"/>
      <c r="JKB310" s="1457"/>
      <c r="JKC310" s="1457"/>
      <c r="JKD310" s="1457"/>
      <c r="JKE310" s="1457"/>
      <c r="JKF310" s="1457"/>
      <c r="JKG310" s="1457"/>
      <c r="JKH310" s="1457"/>
      <c r="JKI310" s="1457"/>
      <c r="JKJ310" s="1457"/>
      <c r="JKK310" s="1457"/>
      <c r="JKL310" s="1457"/>
      <c r="JKM310" s="1457"/>
      <c r="JKN310" s="1457"/>
      <c r="JKO310" s="1457"/>
      <c r="JKP310" s="1458"/>
      <c r="JKQ310" s="1456"/>
      <c r="JKR310" s="1457"/>
      <c r="JKS310" s="1457"/>
      <c r="JKT310" s="1457"/>
      <c r="JKU310" s="1457"/>
      <c r="JKV310" s="1457"/>
      <c r="JKW310" s="1457"/>
      <c r="JKX310" s="1457"/>
      <c r="JKY310" s="1457"/>
      <c r="JKZ310" s="1457"/>
      <c r="JLA310" s="1457"/>
      <c r="JLB310" s="1457"/>
      <c r="JLC310" s="1457"/>
      <c r="JLD310" s="1457"/>
      <c r="JLE310" s="1457"/>
      <c r="JLF310" s="1457"/>
      <c r="JLG310" s="1457"/>
      <c r="JLH310" s="1457"/>
      <c r="JLI310" s="1457"/>
      <c r="JLJ310" s="1457"/>
      <c r="JLK310" s="1457"/>
      <c r="JLL310" s="1457"/>
      <c r="JLM310" s="1457"/>
      <c r="JLN310" s="1457"/>
      <c r="JLO310" s="1457"/>
      <c r="JLP310" s="1457"/>
      <c r="JLQ310" s="1457"/>
      <c r="JLR310" s="1457"/>
      <c r="JLS310" s="1457"/>
      <c r="JLT310" s="1457"/>
      <c r="JLU310" s="1457"/>
      <c r="JLV310" s="1457"/>
      <c r="JLW310" s="1458"/>
      <c r="JLX310" s="1456"/>
      <c r="JLY310" s="1457"/>
      <c r="JLZ310" s="1457"/>
      <c r="JMA310" s="1457"/>
      <c r="JMB310" s="1457"/>
      <c r="JMC310" s="1457"/>
      <c r="JMD310" s="1457"/>
      <c r="JME310" s="1457"/>
      <c r="JMF310" s="1457"/>
      <c r="JMG310" s="1457"/>
      <c r="JMH310" s="1457"/>
      <c r="JMI310" s="1457"/>
      <c r="JMJ310" s="1457"/>
      <c r="JMK310" s="1457"/>
      <c r="JML310" s="1457"/>
      <c r="JMM310" s="1457"/>
      <c r="JMN310" s="1457"/>
      <c r="JMO310" s="1457"/>
      <c r="JMP310" s="1457"/>
      <c r="JMQ310" s="1457"/>
      <c r="JMR310" s="1457"/>
      <c r="JMS310" s="1457"/>
      <c r="JMT310" s="1457"/>
      <c r="JMU310" s="1457"/>
      <c r="JMV310" s="1457"/>
      <c r="JMW310" s="1457"/>
      <c r="JMX310" s="1457"/>
      <c r="JMY310" s="1457"/>
      <c r="JMZ310" s="1457"/>
      <c r="JNA310" s="1457"/>
      <c r="JNB310" s="1457"/>
      <c r="JNC310" s="1457"/>
      <c r="JND310" s="1458"/>
      <c r="JNE310" s="1456"/>
      <c r="JNF310" s="1457"/>
      <c r="JNG310" s="1457"/>
      <c r="JNH310" s="1457"/>
      <c r="JNI310" s="1457"/>
      <c r="JNJ310" s="1457"/>
      <c r="JNK310" s="1457"/>
      <c r="JNL310" s="1457"/>
      <c r="JNM310" s="1457"/>
      <c r="JNN310" s="1457"/>
      <c r="JNO310" s="1457"/>
      <c r="JNP310" s="1457"/>
      <c r="JNQ310" s="1457"/>
      <c r="JNR310" s="1457"/>
      <c r="JNS310" s="1457"/>
      <c r="JNT310" s="1457"/>
      <c r="JNU310" s="1457"/>
      <c r="JNV310" s="1457"/>
      <c r="JNW310" s="1457"/>
      <c r="JNX310" s="1457"/>
      <c r="JNY310" s="1457"/>
      <c r="JNZ310" s="1457"/>
      <c r="JOA310" s="1457"/>
      <c r="JOB310" s="1457"/>
      <c r="JOC310" s="1457"/>
      <c r="JOD310" s="1457"/>
      <c r="JOE310" s="1457"/>
      <c r="JOF310" s="1457"/>
      <c r="JOG310" s="1457"/>
      <c r="JOH310" s="1457"/>
      <c r="JOI310" s="1457"/>
      <c r="JOJ310" s="1457"/>
      <c r="JOK310" s="1458"/>
      <c r="JOL310" s="1456"/>
      <c r="JOM310" s="1457"/>
      <c r="JON310" s="1457"/>
      <c r="JOO310" s="1457"/>
      <c r="JOP310" s="1457"/>
      <c r="JOQ310" s="1457"/>
      <c r="JOR310" s="1457"/>
      <c r="JOS310" s="1457"/>
      <c r="JOT310" s="1457"/>
      <c r="JOU310" s="1457"/>
      <c r="JOV310" s="1457"/>
      <c r="JOW310" s="1457"/>
      <c r="JOX310" s="1457"/>
      <c r="JOY310" s="1457"/>
      <c r="JOZ310" s="1457"/>
      <c r="JPA310" s="1457"/>
      <c r="JPB310" s="1457"/>
      <c r="JPC310" s="1457"/>
      <c r="JPD310" s="1457"/>
      <c r="JPE310" s="1457"/>
      <c r="JPF310" s="1457"/>
      <c r="JPG310" s="1457"/>
      <c r="JPH310" s="1457"/>
      <c r="JPI310" s="1457"/>
      <c r="JPJ310" s="1457"/>
      <c r="JPK310" s="1457"/>
      <c r="JPL310" s="1457"/>
      <c r="JPM310" s="1457"/>
      <c r="JPN310" s="1457"/>
      <c r="JPO310" s="1457"/>
      <c r="JPP310" s="1457"/>
      <c r="JPQ310" s="1457"/>
      <c r="JPR310" s="1458"/>
      <c r="JPS310" s="1456"/>
      <c r="JPT310" s="1457"/>
      <c r="JPU310" s="1457"/>
      <c r="JPV310" s="1457"/>
      <c r="JPW310" s="1457"/>
      <c r="JPX310" s="1457"/>
      <c r="JPY310" s="1457"/>
      <c r="JPZ310" s="1457"/>
      <c r="JQA310" s="1457"/>
      <c r="JQB310" s="1457"/>
      <c r="JQC310" s="1457"/>
      <c r="JQD310" s="1457"/>
      <c r="JQE310" s="1457"/>
      <c r="JQF310" s="1457"/>
      <c r="JQG310" s="1457"/>
      <c r="JQH310" s="1457"/>
      <c r="JQI310" s="1457"/>
      <c r="JQJ310" s="1457"/>
      <c r="JQK310" s="1457"/>
      <c r="JQL310" s="1457"/>
      <c r="JQM310" s="1457"/>
      <c r="JQN310" s="1457"/>
      <c r="JQO310" s="1457"/>
      <c r="JQP310" s="1457"/>
      <c r="JQQ310" s="1457"/>
      <c r="JQR310" s="1457"/>
      <c r="JQS310" s="1457"/>
      <c r="JQT310" s="1457"/>
      <c r="JQU310" s="1457"/>
      <c r="JQV310" s="1457"/>
      <c r="JQW310" s="1457"/>
      <c r="JQX310" s="1457"/>
      <c r="JQY310" s="1458"/>
      <c r="JQZ310" s="1456"/>
      <c r="JRA310" s="1457"/>
      <c r="JRB310" s="1457"/>
      <c r="JRC310" s="1457"/>
      <c r="JRD310" s="1457"/>
      <c r="JRE310" s="1457"/>
      <c r="JRF310" s="1457"/>
      <c r="JRG310" s="1457"/>
      <c r="JRH310" s="1457"/>
      <c r="JRI310" s="1457"/>
      <c r="JRJ310" s="1457"/>
      <c r="JRK310" s="1457"/>
      <c r="JRL310" s="1457"/>
      <c r="JRM310" s="1457"/>
      <c r="JRN310" s="1457"/>
      <c r="JRO310" s="1457"/>
      <c r="JRP310" s="1457"/>
      <c r="JRQ310" s="1457"/>
      <c r="JRR310" s="1457"/>
      <c r="JRS310" s="1457"/>
      <c r="JRT310" s="1457"/>
      <c r="JRU310" s="1457"/>
      <c r="JRV310" s="1457"/>
      <c r="JRW310" s="1457"/>
      <c r="JRX310" s="1457"/>
      <c r="JRY310" s="1457"/>
      <c r="JRZ310" s="1457"/>
      <c r="JSA310" s="1457"/>
      <c r="JSB310" s="1457"/>
      <c r="JSC310" s="1457"/>
      <c r="JSD310" s="1457"/>
      <c r="JSE310" s="1457"/>
      <c r="JSF310" s="1458"/>
      <c r="JSG310" s="1456"/>
      <c r="JSH310" s="1457"/>
      <c r="JSI310" s="1457"/>
      <c r="JSJ310" s="1457"/>
      <c r="JSK310" s="1457"/>
      <c r="JSL310" s="1457"/>
      <c r="JSM310" s="1457"/>
      <c r="JSN310" s="1457"/>
      <c r="JSO310" s="1457"/>
      <c r="JSP310" s="1457"/>
      <c r="JSQ310" s="1457"/>
      <c r="JSR310" s="1457"/>
      <c r="JSS310" s="1457"/>
      <c r="JST310" s="1457"/>
      <c r="JSU310" s="1457"/>
      <c r="JSV310" s="1457"/>
      <c r="JSW310" s="1457"/>
      <c r="JSX310" s="1457"/>
      <c r="JSY310" s="1457"/>
      <c r="JSZ310" s="1457"/>
      <c r="JTA310" s="1457"/>
      <c r="JTB310" s="1457"/>
      <c r="JTC310" s="1457"/>
      <c r="JTD310" s="1457"/>
      <c r="JTE310" s="1457"/>
      <c r="JTF310" s="1457"/>
      <c r="JTG310" s="1457"/>
      <c r="JTH310" s="1457"/>
      <c r="JTI310" s="1457"/>
      <c r="JTJ310" s="1457"/>
      <c r="JTK310" s="1457"/>
      <c r="JTL310" s="1457"/>
      <c r="JTM310" s="1458"/>
      <c r="JTN310" s="1456"/>
      <c r="JTO310" s="1457"/>
      <c r="JTP310" s="1457"/>
      <c r="JTQ310" s="1457"/>
      <c r="JTR310" s="1457"/>
      <c r="JTS310" s="1457"/>
      <c r="JTT310" s="1457"/>
      <c r="JTU310" s="1457"/>
      <c r="JTV310" s="1457"/>
      <c r="JTW310" s="1457"/>
      <c r="JTX310" s="1457"/>
      <c r="JTY310" s="1457"/>
      <c r="JTZ310" s="1457"/>
      <c r="JUA310" s="1457"/>
      <c r="JUB310" s="1457"/>
      <c r="JUC310" s="1457"/>
      <c r="JUD310" s="1457"/>
      <c r="JUE310" s="1457"/>
      <c r="JUF310" s="1457"/>
      <c r="JUG310" s="1457"/>
      <c r="JUH310" s="1457"/>
      <c r="JUI310" s="1457"/>
      <c r="JUJ310" s="1457"/>
      <c r="JUK310" s="1457"/>
      <c r="JUL310" s="1457"/>
      <c r="JUM310" s="1457"/>
      <c r="JUN310" s="1457"/>
      <c r="JUO310" s="1457"/>
      <c r="JUP310" s="1457"/>
      <c r="JUQ310" s="1457"/>
      <c r="JUR310" s="1457"/>
      <c r="JUS310" s="1457"/>
      <c r="JUT310" s="1458"/>
      <c r="JUU310" s="1456"/>
      <c r="JUV310" s="1457"/>
      <c r="JUW310" s="1457"/>
      <c r="JUX310" s="1457"/>
      <c r="JUY310" s="1457"/>
      <c r="JUZ310" s="1457"/>
      <c r="JVA310" s="1457"/>
      <c r="JVB310" s="1457"/>
      <c r="JVC310" s="1457"/>
      <c r="JVD310" s="1457"/>
      <c r="JVE310" s="1457"/>
      <c r="JVF310" s="1457"/>
      <c r="JVG310" s="1457"/>
      <c r="JVH310" s="1457"/>
      <c r="JVI310" s="1457"/>
      <c r="JVJ310" s="1457"/>
      <c r="JVK310" s="1457"/>
      <c r="JVL310" s="1457"/>
      <c r="JVM310" s="1457"/>
      <c r="JVN310" s="1457"/>
      <c r="JVO310" s="1457"/>
      <c r="JVP310" s="1457"/>
      <c r="JVQ310" s="1457"/>
      <c r="JVR310" s="1457"/>
      <c r="JVS310" s="1457"/>
      <c r="JVT310" s="1457"/>
      <c r="JVU310" s="1457"/>
      <c r="JVV310" s="1457"/>
      <c r="JVW310" s="1457"/>
      <c r="JVX310" s="1457"/>
      <c r="JVY310" s="1457"/>
      <c r="JVZ310" s="1457"/>
      <c r="JWA310" s="1458"/>
      <c r="JWB310" s="1456"/>
      <c r="JWC310" s="1457"/>
      <c r="JWD310" s="1457"/>
      <c r="JWE310" s="1457"/>
      <c r="JWF310" s="1457"/>
      <c r="JWG310" s="1457"/>
      <c r="JWH310" s="1457"/>
      <c r="JWI310" s="1457"/>
      <c r="JWJ310" s="1457"/>
      <c r="JWK310" s="1457"/>
      <c r="JWL310" s="1457"/>
      <c r="JWM310" s="1457"/>
      <c r="JWN310" s="1457"/>
      <c r="JWO310" s="1457"/>
      <c r="JWP310" s="1457"/>
      <c r="JWQ310" s="1457"/>
      <c r="JWR310" s="1457"/>
      <c r="JWS310" s="1457"/>
      <c r="JWT310" s="1457"/>
      <c r="JWU310" s="1457"/>
      <c r="JWV310" s="1457"/>
      <c r="JWW310" s="1457"/>
      <c r="JWX310" s="1457"/>
      <c r="JWY310" s="1457"/>
      <c r="JWZ310" s="1457"/>
      <c r="JXA310" s="1457"/>
      <c r="JXB310" s="1457"/>
      <c r="JXC310" s="1457"/>
      <c r="JXD310" s="1457"/>
      <c r="JXE310" s="1457"/>
      <c r="JXF310" s="1457"/>
      <c r="JXG310" s="1457"/>
      <c r="JXH310" s="1458"/>
      <c r="JXI310" s="1456"/>
      <c r="JXJ310" s="1457"/>
      <c r="JXK310" s="1457"/>
      <c r="JXL310" s="1457"/>
      <c r="JXM310" s="1457"/>
      <c r="JXN310" s="1457"/>
      <c r="JXO310" s="1457"/>
      <c r="JXP310" s="1457"/>
      <c r="JXQ310" s="1457"/>
      <c r="JXR310" s="1457"/>
      <c r="JXS310" s="1457"/>
      <c r="JXT310" s="1457"/>
      <c r="JXU310" s="1457"/>
      <c r="JXV310" s="1457"/>
      <c r="JXW310" s="1457"/>
      <c r="JXX310" s="1457"/>
      <c r="JXY310" s="1457"/>
      <c r="JXZ310" s="1457"/>
      <c r="JYA310" s="1457"/>
      <c r="JYB310" s="1457"/>
      <c r="JYC310" s="1457"/>
      <c r="JYD310" s="1457"/>
      <c r="JYE310" s="1457"/>
      <c r="JYF310" s="1457"/>
      <c r="JYG310" s="1457"/>
      <c r="JYH310" s="1457"/>
      <c r="JYI310" s="1457"/>
      <c r="JYJ310" s="1457"/>
      <c r="JYK310" s="1457"/>
      <c r="JYL310" s="1457"/>
      <c r="JYM310" s="1457"/>
      <c r="JYN310" s="1457"/>
      <c r="JYO310" s="1458"/>
      <c r="JYP310" s="1456"/>
      <c r="JYQ310" s="1457"/>
      <c r="JYR310" s="1457"/>
      <c r="JYS310" s="1457"/>
      <c r="JYT310" s="1457"/>
      <c r="JYU310" s="1457"/>
      <c r="JYV310" s="1457"/>
      <c r="JYW310" s="1457"/>
      <c r="JYX310" s="1457"/>
      <c r="JYY310" s="1457"/>
      <c r="JYZ310" s="1457"/>
      <c r="JZA310" s="1457"/>
      <c r="JZB310" s="1457"/>
      <c r="JZC310" s="1457"/>
      <c r="JZD310" s="1457"/>
      <c r="JZE310" s="1457"/>
      <c r="JZF310" s="1457"/>
      <c r="JZG310" s="1457"/>
      <c r="JZH310" s="1457"/>
      <c r="JZI310" s="1457"/>
      <c r="JZJ310" s="1457"/>
      <c r="JZK310" s="1457"/>
      <c r="JZL310" s="1457"/>
      <c r="JZM310" s="1457"/>
      <c r="JZN310" s="1457"/>
      <c r="JZO310" s="1457"/>
      <c r="JZP310" s="1457"/>
      <c r="JZQ310" s="1457"/>
      <c r="JZR310" s="1457"/>
      <c r="JZS310" s="1457"/>
      <c r="JZT310" s="1457"/>
      <c r="JZU310" s="1457"/>
      <c r="JZV310" s="1458"/>
      <c r="JZW310" s="1456"/>
      <c r="JZX310" s="1457"/>
      <c r="JZY310" s="1457"/>
      <c r="JZZ310" s="1457"/>
      <c r="KAA310" s="1457"/>
      <c r="KAB310" s="1457"/>
      <c r="KAC310" s="1457"/>
      <c r="KAD310" s="1457"/>
      <c r="KAE310" s="1457"/>
      <c r="KAF310" s="1457"/>
      <c r="KAG310" s="1457"/>
      <c r="KAH310" s="1457"/>
      <c r="KAI310" s="1457"/>
      <c r="KAJ310" s="1457"/>
      <c r="KAK310" s="1457"/>
      <c r="KAL310" s="1457"/>
      <c r="KAM310" s="1457"/>
      <c r="KAN310" s="1457"/>
      <c r="KAO310" s="1457"/>
      <c r="KAP310" s="1457"/>
      <c r="KAQ310" s="1457"/>
      <c r="KAR310" s="1457"/>
      <c r="KAS310" s="1457"/>
      <c r="KAT310" s="1457"/>
      <c r="KAU310" s="1457"/>
      <c r="KAV310" s="1457"/>
      <c r="KAW310" s="1457"/>
      <c r="KAX310" s="1457"/>
      <c r="KAY310" s="1457"/>
      <c r="KAZ310" s="1457"/>
      <c r="KBA310" s="1457"/>
      <c r="KBB310" s="1457"/>
      <c r="KBC310" s="1458"/>
      <c r="KBD310" s="1456"/>
      <c r="KBE310" s="1457"/>
      <c r="KBF310" s="1457"/>
      <c r="KBG310" s="1457"/>
      <c r="KBH310" s="1457"/>
      <c r="KBI310" s="1457"/>
      <c r="KBJ310" s="1457"/>
      <c r="KBK310" s="1457"/>
      <c r="KBL310" s="1457"/>
      <c r="KBM310" s="1457"/>
      <c r="KBN310" s="1457"/>
      <c r="KBO310" s="1457"/>
      <c r="KBP310" s="1457"/>
      <c r="KBQ310" s="1457"/>
      <c r="KBR310" s="1457"/>
      <c r="KBS310" s="1457"/>
      <c r="KBT310" s="1457"/>
      <c r="KBU310" s="1457"/>
      <c r="KBV310" s="1457"/>
      <c r="KBW310" s="1457"/>
      <c r="KBX310" s="1457"/>
      <c r="KBY310" s="1457"/>
      <c r="KBZ310" s="1457"/>
      <c r="KCA310" s="1457"/>
      <c r="KCB310" s="1457"/>
      <c r="KCC310" s="1457"/>
      <c r="KCD310" s="1457"/>
      <c r="KCE310" s="1457"/>
      <c r="KCF310" s="1457"/>
      <c r="KCG310" s="1457"/>
      <c r="KCH310" s="1457"/>
      <c r="KCI310" s="1457"/>
      <c r="KCJ310" s="1458"/>
      <c r="KCK310" s="1456"/>
      <c r="KCL310" s="1457"/>
      <c r="KCM310" s="1457"/>
      <c r="KCN310" s="1457"/>
      <c r="KCO310" s="1457"/>
      <c r="KCP310" s="1457"/>
      <c r="KCQ310" s="1457"/>
      <c r="KCR310" s="1457"/>
      <c r="KCS310" s="1457"/>
      <c r="KCT310" s="1457"/>
      <c r="KCU310" s="1457"/>
      <c r="KCV310" s="1457"/>
      <c r="KCW310" s="1457"/>
      <c r="KCX310" s="1457"/>
      <c r="KCY310" s="1457"/>
      <c r="KCZ310" s="1457"/>
      <c r="KDA310" s="1457"/>
      <c r="KDB310" s="1457"/>
      <c r="KDC310" s="1457"/>
      <c r="KDD310" s="1457"/>
      <c r="KDE310" s="1457"/>
      <c r="KDF310" s="1457"/>
      <c r="KDG310" s="1457"/>
      <c r="KDH310" s="1457"/>
      <c r="KDI310" s="1457"/>
      <c r="KDJ310" s="1457"/>
      <c r="KDK310" s="1457"/>
      <c r="KDL310" s="1457"/>
      <c r="KDM310" s="1457"/>
      <c r="KDN310" s="1457"/>
      <c r="KDO310" s="1457"/>
      <c r="KDP310" s="1457"/>
      <c r="KDQ310" s="1458"/>
      <c r="KDR310" s="1456"/>
      <c r="KDS310" s="1457"/>
      <c r="KDT310" s="1457"/>
      <c r="KDU310" s="1457"/>
      <c r="KDV310" s="1457"/>
      <c r="KDW310" s="1457"/>
      <c r="KDX310" s="1457"/>
      <c r="KDY310" s="1457"/>
      <c r="KDZ310" s="1457"/>
      <c r="KEA310" s="1457"/>
      <c r="KEB310" s="1457"/>
      <c r="KEC310" s="1457"/>
      <c r="KED310" s="1457"/>
      <c r="KEE310" s="1457"/>
      <c r="KEF310" s="1457"/>
      <c r="KEG310" s="1457"/>
      <c r="KEH310" s="1457"/>
      <c r="KEI310" s="1457"/>
      <c r="KEJ310" s="1457"/>
      <c r="KEK310" s="1457"/>
      <c r="KEL310" s="1457"/>
      <c r="KEM310" s="1457"/>
      <c r="KEN310" s="1457"/>
      <c r="KEO310" s="1457"/>
      <c r="KEP310" s="1457"/>
      <c r="KEQ310" s="1457"/>
      <c r="KER310" s="1457"/>
      <c r="KES310" s="1457"/>
      <c r="KET310" s="1457"/>
      <c r="KEU310" s="1457"/>
      <c r="KEV310" s="1457"/>
      <c r="KEW310" s="1457"/>
      <c r="KEX310" s="1458"/>
      <c r="KEY310" s="1456"/>
      <c r="KEZ310" s="1457"/>
      <c r="KFA310" s="1457"/>
      <c r="KFB310" s="1457"/>
      <c r="KFC310" s="1457"/>
      <c r="KFD310" s="1457"/>
      <c r="KFE310" s="1457"/>
      <c r="KFF310" s="1457"/>
      <c r="KFG310" s="1457"/>
      <c r="KFH310" s="1457"/>
      <c r="KFI310" s="1457"/>
      <c r="KFJ310" s="1457"/>
      <c r="KFK310" s="1457"/>
      <c r="KFL310" s="1457"/>
      <c r="KFM310" s="1457"/>
      <c r="KFN310" s="1457"/>
      <c r="KFO310" s="1457"/>
      <c r="KFP310" s="1457"/>
      <c r="KFQ310" s="1457"/>
      <c r="KFR310" s="1457"/>
      <c r="KFS310" s="1457"/>
      <c r="KFT310" s="1457"/>
      <c r="KFU310" s="1457"/>
      <c r="KFV310" s="1457"/>
      <c r="KFW310" s="1457"/>
      <c r="KFX310" s="1457"/>
      <c r="KFY310" s="1457"/>
      <c r="KFZ310" s="1457"/>
      <c r="KGA310" s="1457"/>
      <c r="KGB310" s="1457"/>
      <c r="KGC310" s="1457"/>
      <c r="KGD310" s="1457"/>
      <c r="KGE310" s="1458"/>
      <c r="KGF310" s="1456"/>
      <c r="KGG310" s="1457"/>
      <c r="KGH310" s="1457"/>
      <c r="KGI310" s="1457"/>
      <c r="KGJ310" s="1457"/>
      <c r="KGK310" s="1457"/>
      <c r="KGL310" s="1457"/>
      <c r="KGM310" s="1457"/>
      <c r="KGN310" s="1457"/>
      <c r="KGO310" s="1457"/>
      <c r="KGP310" s="1457"/>
      <c r="KGQ310" s="1457"/>
      <c r="KGR310" s="1457"/>
      <c r="KGS310" s="1457"/>
      <c r="KGT310" s="1457"/>
      <c r="KGU310" s="1457"/>
      <c r="KGV310" s="1457"/>
      <c r="KGW310" s="1457"/>
      <c r="KGX310" s="1457"/>
      <c r="KGY310" s="1457"/>
      <c r="KGZ310" s="1457"/>
      <c r="KHA310" s="1457"/>
      <c r="KHB310" s="1457"/>
      <c r="KHC310" s="1457"/>
      <c r="KHD310" s="1457"/>
      <c r="KHE310" s="1457"/>
      <c r="KHF310" s="1457"/>
      <c r="KHG310" s="1457"/>
      <c r="KHH310" s="1457"/>
      <c r="KHI310" s="1457"/>
      <c r="KHJ310" s="1457"/>
      <c r="KHK310" s="1457"/>
      <c r="KHL310" s="1458"/>
      <c r="KHM310" s="1456"/>
      <c r="KHN310" s="1457"/>
      <c r="KHO310" s="1457"/>
      <c r="KHP310" s="1457"/>
      <c r="KHQ310" s="1457"/>
      <c r="KHR310" s="1457"/>
      <c r="KHS310" s="1457"/>
      <c r="KHT310" s="1457"/>
      <c r="KHU310" s="1457"/>
      <c r="KHV310" s="1457"/>
      <c r="KHW310" s="1457"/>
      <c r="KHX310" s="1457"/>
      <c r="KHY310" s="1457"/>
      <c r="KHZ310" s="1457"/>
      <c r="KIA310" s="1457"/>
      <c r="KIB310" s="1457"/>
      <c r="KIC310" s="1457"/>
      <c r="KID310" s="1457"/>
      <c r="KIE310" s="1457"/>
      <c r="KIF310" s="1457"/>
      <c r="KIG310" s="1457"/>
      <c r="KIH310" s="1457"/>
      <c r="KII310" s="1457"/>
      <c r="KIJ310" s="1457"/>
      <c r="KIK310" s="1457"/>
      <c r="KIL310" s="1457"/>
      <c r="KIM310" s="1457"/>
      <c r="KIN310" s="1457"/>
      <c r="KIO310" s="1457"/>
      <c r="KIP310" s="1457"/>
      <c r="KIQ310" s="1457"/>
      <c r="KIR310" s="1457"/>
      <c r="KIS310" s="1458"/>
      <c r="KIT310" s="1456"/>
      <c r="KIU310" s="1457"/>
      <c r="KIV310" s="1457"/>
      <c r="KIW310" s="1457"/>
      <c r="KIX310" s="1457"/>
      <c r="KIY310" s="1457"/>
      <c r="KIZ310" s="1457"/>
      <c r="KJA310" s="1457"/>
      <c r="KJB310" s="1457"/>
      <c r="KJC310" s="1457"/>
      <c r="KJD310" s="1457"/>
      <c r="KJE310" s="1457"/>
      <c r="KJF310" s="1457"/>
      <c r="KJG310" s="1457"/>
      <c r="KJH310" s="1457"/>
      <c r="KJI310" s="1457"/>
      <c r="KJJ310" s="1457"/>
      <c r="KJK310" s="1457"/>
      <c r="KJL310" s="1457"/>
      <c r="KJM310" s="1457"/>
      <c r="KJN310" s="1457"/>
      <c r="KJO310" s="1457"/>
      <c r="KJP310" s="1457"/>
      <c r="KJQ310" s="1457"/>
      <c r="KJR310" s="1457"/>
      <c r="KJS310" s="1457"/>
      <c r="KJT310" s="1457"/>
      <c r="KJU310" s="1457"/>
      <c r="KJV310" s="1457"/>
      <c r="KJW310" s="1457"/>
      <c r="KJX310" s="1457"/>
      <c r="KJY310" s="1457"/>
      <c r="KJZ310" s="1458"/>
      <c r="KKA310" s="1456"/>
      <c r="KKB310" s="1457"/>
      <c r="KKC310" s="1457"/>
      <c r="KKD310" s="1457"/>
      <c r="KKE310" s="1457"/>
      <c r="KKF310" s="1457"/>
      <c r="KKG310" s="1457"/>
      <c r="KKH310" s="1457"/>
      <c r="KKI310" s="1457"/>
      <c r="KKJ310" s="1457"/>
      <c r="KKK310" s="1457"/>
      <c r="KKL310" s="1457"/>
      <c r="KKM310" s="1457"/>
      <c r="KKN310" s="1457"/>
      <c r="KKO310" s="1457"/>
      <c r="KKP310" s="1457"/>
      <c r="KKQ310" s="1457"/>
      <c r="KKR310" s="1457"/>
      <c r="KKS310" s="1457"/>
      <c r="KKT310" s="1457"/>
      <c r="KKU310" s="1457"/>
      <c r="KKV310" s="1457"/>
      <c r="KKW310" s="1457"/>
      <c r="KKX310" s="1457"/>
      <c r="KKY310" s="1457"/>
      <c r="KKZ310" s="1457"/>
      <c r="KLA310" s="1457"/>
      <c r="KLB310" s="1457"/>
      <c r="KLC310" s="1457"/>
      <c r="KLD310" s="1457"/>
      <c r="KLE310" s="1457"/>
      <c r="KLF310" s="1457"/>
      <c r="KLG310" s="1458"/>
      <c r="KLH310" s="1456"/>
      <c r="KLI310" s="1457"/>
      <c r="KLJ310" s="1457"/>
      <c r="KLK310" s="1457"/>
      <c r="KLL310" s="1457"/>
      <c r="KLM310" s="1457"/>
      <c r="KLN310" s="1457"/>
      <c r="KLO310" s="1457"/>
      <c r="KLP310" s="1457"/>
      <c r="KLQ310" s="1457"/>
      <c r="KLR310" s="1457"/>
      <c r="KLS310" s="1457"/>
      <c r="KLT310" s="1457"/>
      <c r="KLU310" s="1457"/>
      <c r="KLV310" s="1457"/>
      <c r="KLW310" s="1457"/>
      <c r="KLX310" s="1457"/>
      <c r="KLY310" s="1457"/>
      <c r="KLZ310" s="1457"/>
      <c r="KMA310" s="1457"/>
      <c r="KMB310" s="1457"/>
      <c r="KMC310" s="1457"/>
      <c r="KMD310" s="1457"/>
      <c r="KME310" s="1457"/>
      <c r="KMF310" s="1457"/>
      <c r="KMG310" s="1457"/>
      <c r="KMH310" s="1457"/>
      <c r="KMI310" s="1457"/>
      <c r="KMJ310" s="1457"/>
      <c r="KMK310" s="1457"/>
      <c r="KML310" s="1457"/>
      <c r="KMM310" s="1457"/>
      <c r="KMN310" s="1458"/>
      <c r="KMO310" s="1456"/>
      <c r="KMP310" s="1457"/>
      <c r="KMQ310" s="1457"/>
      <c r="KMR310" s="1457"/>
      <c r="KMS310" s="1457"/>
      <c r="KMT310" s="1457"/>
      <c r="KMU310" s="1457"/>
      <c r="KMV310" s="1457"/>
      <c r="KMW310" s="1457"/>
      <c r="KMX310" s="1457"/>
      <c r="KMY310" s="1457"/>
      <c r="KMZ310" s="1457"/>
      <c r="KNA310" s="1457"/>
      <c r="KNB310" s="1457"/>
      <c r="KNC310" s="1457"/>
      <c r="KND310" s="1457"/>
      <c r="KNE310" s="1457"/>
      <c r="KNF310" s="1457"/>
      <c r="KNG310" s="1457"/>
      <c r="KNH310" s="1457"/>
      <c r="KNI310" s="1457"/>
      <c r="KNJ310" s="1457"/>
      <c r="KNK310" s="1457"/>
      <c r="KNL310" s="1457"/>
      <c r="KNM310" s="1457"/>
      <c r="KNN310" s="1457"/>
      <c r="KNO310" s="1457"/>
      <c r="KNP310" s="1457"/>
      <c r="KNQ310" s="1457"/>
      <c r="KNR310" s="1457"/>
      <c r="KNS310" s="1457"/>
      <c r="KNT310" s="1457"/>
      <c r="KNU310" s="1458"/>
      <c r="KNV310" s="1456"/>
      <c r="KNW310" s="1457"/>
      <c r="KNX310" s="1457"/>
      <c r="KNY310" s="1457"/>
      <c r="KNZ310" s="1457"/>
      <c r="KOA310" s="1457"/>
      <c r="KOB310" s="1457"/>
      <c r="KOC310" s="1457"/>
      <c r="KOD310" s="1457"/>
      <c r="KOE310" s="1457"/>
      <c r="KOF310" s="1457"/>
      <c r="KOG310" s="1457"/>
      <c r="KOH310" s="1457"/>
      <c r="KOI310" s="1457"/>
      <c r="KOJ310" s="1457"/>
      <c r="KOK310" s="1457"/>
      <c r="KOL310" s="1457"/>
      <c r="KOM310" s="1457"/>
      <c r="KON310" s="1457"/>
      <c r="KOO310" s="1457"/>
      <c r="KOP310" s="1457"/>
      <c r="KOQ310" s="1457"/>
      <c r="KOR310" s="1457"/>
      <c r="KOS310" s="1457"/>
      <c r="KOT310" s="1457"/>
      <c r="KOU310" s="1457"/>
      <c r="KOV310" s="1457"/>
      <c r="KOW310" s="1457"/>
      <c r="KOX310" s="1457"/>
      <c r="KOY310" s="1457"/>
      <c r="KOZ310" s="1457"/>
      <c r="KPA310" s="1457"/>
      <c r="KPB310" s="1458"/>
      <c r="KPC310" s="1456"/>
      <c r="KPD310" s="1457"/>
      <c r="KPE310" s="1457"/>
      <c r="KPF310" s="1457"/>
      <c r="KPG310" s="1457"/>
      <c r="KPH310" s="1457"/>
      <c r="KPI310" s="1457"/>
      <c r="KPJ310" s="1457"/>
      <c r="KPK310" s="1457"/>
      <c r="KPL310" s="1457"/>
      <c r="KPM310" s="1457"/>
      <c r="KPN310" s="1457"/>
      <c r="KPO310" s="1457"/>
      <c r="KPP310" s="1457"/>
      <c r="KPQ310" s="1457"/>
      <c r="KPR310" s="1457"/>
      <c r="KPS310" s="1457"/>
      <c r="KPT310" s="1457"/>
      <c r="KPU310" s="1457"/>
      <c r="KPV310" s="1457"/>
      <c r="KPW310" s="1457"/>
      <c r="KPX310" s="1457"/>
      <c r="KPY310" s="1457"/>
      <c r="KPZ310" s="1457"/>
      <c r="KQA310" s="1457"/>
      <c r="KQB310" s="1457"/>
      <c r="KQC310" s="1457"/>
      <c r="KQD310" s="1457"/>
      <c r="KQE310" s="1457"/>
      <c r="KQF310" s="1457"/>
      <c r="KQG310" s="1457"/>
      <c r="KQH310" s="1457"/>
      <c r="KQI310" s="1458"/>
      <c r="KQJ310" s="1456"/>
      <c r="KQK310" s="1457"/>
      <c r="KQL310" s="1457"/>
      <c r="KQM310" s="1457"/>
      <c r="KQN310" s="1457"/>
      <c r="KQO310" s="1457"/>
      <c r="KQP310" s="1457"/>
      <c r="KQQ310" s="1457"/>
      <c r="KQR310" s="1457"/>
      <c r="KQS310" s="1457"/>
      <c r="KQT310" s="1457"/>
      <c r="KQU310" s="1457"/>
      <c r="KQV310" s="1457"/>
      <c r="KQW310" s="1457"/>
      <c r="KQX310" s="1457"/>
      <c r="KQY310" s="1457"/>
      <c r="KQZ310" s="1457"/>
      <c r="KRA310" s="1457"/>
      <c r="KRB310" s="1457"/>
      <c r="KRC310" s="1457"/>
      <c r="KRD310" s="1457"/>
      <c r="KRE310" s="1457"/>
      <c r="KRF310" s="1457"/>
      <c r="KRG310" s="1457"/>
      <c r="KRH310" s="1457"/>
      <c r="KRI310" s="1457"/>
      <c r="KRJ310" s="1457"/>
      <c r="KRK310" s="1457"/>
      <c r="KRL310" s="1457"/>
      <c r="KRM310" s="1457"/>
      <c r="KRN310" s="1457"/>
      <c r="KRO310" s="1457"/>
      <c r="KRP310" s="1458"/>
      <c r="KRQ310" s="1456"/>
      <c r="KRR310" s="1457"/>
      <c r="KRS310" s="1457"/>
      <c r="KRT310" s="1457"/>
      <c r="KRU310" s="1457"/>
      <c r="KRV310" s="1457"/>
      <c r="KRW310" s="1457"/>
      <c r="KRX310" s="1457"/>
      <c r="KRY310" s="1457"/>
      <c r="KRZ310" s="1457"/>
      <c r="KSA310" s="1457"/>
      <c r="KSB310" s="1457"/>
      <c r="KSC310" s="1457"/>
      <c r="KSD310" s="1457"/>
      <c r="KSE310" s="1457"/>
      <c r="KSF310" s="1457"/>
      <c r="KSG310" s="1457"/>
      <c r="KSH310" s="1457"/>
      <c r="KSI310" s="1457"/>
      <c r="KSJ310" s="1457"/>
      <c r="KSK310" s="1457"/>
      <c r="KSL310" s="1457"/>
      <c r="KSM310" s="1457"/>
      <c r="KSN310" s="1457"/>
      <c r="KSO310" s="1457"/>
      <c r="KSP310" s="1457"/>
      <c r="KSQ310" s="1457"/>
      <c r="KSR310" s="1457"/>
      <c r="KSS310" s="1457"/>
      <c r="KST310" s="1457"/>
      <c r="KSU310" s="1457"/>
      <c r="KSV310" s="1457"/>
      <c r="KSW310" s="1458"/>
      <c r="KSX310" s="1456"/>
      <c r="KSY310" s="1457"/>
      <c r="KSZ310" s="1457"/>
      <c r="KTA310" s="1457"/>
      <c r="KTB310" s="1457"/>
      <c r="KTC310" s="1457"/>
      <c r="KTD310" s="1457"/>
      <c r="KTE310" s="1457"/>
      <c r="KTF310" s="1457"/>
      <c r="KTG310" s="1457"/>
      <c r="KTH310" s="1457"/>
      <c r="KTI310" s="1457"/>
      <c r="KTJ310" s="1457"/>
      <c r="KTK310" s="1457"/>
      <c r="KTL310" s="1457"/>
      <c r="KTM310" s="1457"/>
      <c r="KTN310" s="1457"/>
      <c r="KTO310" s="1457"/>
      <c r="KTP310" s="1457"/>
      <c r="KTQ310" s="1457"/>
      <c r="KTR310" s="1457"/>
      <c r="KTS310" s="1457"/>
      <c r="KTT310" s="1457"/>
      <c r="KTU310" s="1457"/>
      <c r="KTV310" s="1457"/>
      <c r="KTW310" s="1457"/>
      <c r="KTX310" s="1457"/>
      <c r="KTY310" s="1457"/>
      <c r="KTZ310" s="1457"/>
      <c r="KUA310" s="1457"/>
      <c r="KUB310" s="1457"/>
      <c r="KUC310" s="1457"/>
      <c r="KUD310" s="1458"/>
      <c r="KUE310" s="1456"/>
      <c r="KUF310" s="1457"/>
      <c r="KUG310" s="1457"/>
      <c r="KUH310" s="1457"/>
      <c r="KUI310" s="1457"/>
      <c r="KUJ310" s="1457"/>
      <c r="KUK310" s="1457"/>
      <c r="KUL310" s="1457"/>
      <c r="KUM310" s="1457"/>
      <c r="KUN310" s="1457"/>
      <c r="KUO310" s="1457"/>
      <c r="KUP310" s="1457"/>
      <c r="KUQ310" s="1457"/>
      <c r="KUR310" s="1457"/>
      <c r="KUS310" s="1457"/>
      <c r="KUT310" s="1457"/>
      <c r="KUU310" s="1457"/>
      <c r="KUV310" s="1457"/>
      <c r="KUW310" s="1457"/>
      <c r="KUX310" s="1457"/>
      <c r="KUY310" s="1457"/>
      <c r="KUZ310" s="1457"/>
      <c r="KVA310" s="1457"/>
      <c r="KVB310" s="1457"/>
      <c r="KVC310" s="1457"/>
      <c r="KVD310" s="1457"/>
      <c r="KVE310" s="1457"/>
      <c r="KVF310" s="1457"/>
      <c r="KVG310" s="1457"/>
      <c r="KVH310" s="1457"/>
      <c r="KVI310" s="1457"/>
      <c r="KVJ310" s="1457"/>
      <c r="KVK310" s="1458"/>
      <c r="KVL310" s="1456"/>
      <c r="KVM310" s="1457"/>
      <c r="KVN310" s="1457"/>
      <c r="KVO310" s="1457"/>
      <c r="KVP310" s="1457"/>
      <c r="KVQ310" s="1457"/>
      <c r="KVR310" s="1457"/>
      <c r="KVS310" s="1457"/>
      <c r="KVT310" s="1457"/>
      <c r="KVU310" s="1457"/>
      <c r="KVV310" s="1457"/>
      <c r="KVW310" s="1457"/>
      <c r="KVX310" s="1457"/>
      <c r="KVY310" s="1457"/>
      <c r="KVZ310" s="1457"/>
      <c r="KWA310" s="1457"/>
      <c r="KWB310" s="1457"/>
      <c r="KWC310" s="1457"/>
      <c r="KWD310" s="1457"/>
      <c r="KWE310" s="1457"/>
      <c r="KWF310" s="1457"/>
      <c r="KWG310" s="1457"/>
      <c r="KWH310" s="1457"/>
      <c r="KWI310" s="1457"/>
      <c r="KWJ310" s="1457"/>
      <c r="KWK310" s="1457"/>
      <c r="KWL310" s="1457"/>
      <c r="KWM310" s="1457"/>
      <c r="KWN310" s="1457"/>
      <c r="KWO310" s="1457"/>
      <c r="KWP310" s="1457"/>
      <c r="KWQ310" s="1457"/>
      <c r="KWR310" s="1458"/>
      <c r="KWS310" s="1456"/>
      <c r="KWT310" s="1457"/>
      <c r="KWU310" s="1457"/>
      <c r="KWV310" s="1457"/>
      <c r="KWW310" s="1457"/>
      <c r="KWX310" s="1457"/>
      <c r="KWY310" s="1457"/>
      <c r="KWZ310" s="1457"/>
      <c r="KXA310" s="1457"/>
      <c r="KXB310" s="1457"/>
      <c r="KXC310" s="1457"/>
      <c r="KXD310" s="1457"/>
      <c r="KXE310" s="1457"/>
      <c r="KXF310" s="1457"/>
      <c r="KXG310" s="1457"/>
      <c r="KXH310" s="1457"/>
      <c r="KXI310" s="1457"/>
      <c r="KXJ310" s="1457"/>
      <c r="KXK310" s="1457"/>
      <c r="KXL310" s="1457"/>
      <c r="KXM310" s="1457"/>
      <c r="KXN310" s="1457"/>
      <c r="KXO310" s="1457"/>
      <c r="KXP310" s="1457"/>
      <c r="KXQ310" s="1457"/>
      <c r="KXR310" s="1457"/>
      <c r="KXS310" s="1457"/>
      <c r="KXT310" s="1457"/>
      <c r="KXU310" s="1457"/>
      <c r="KXV310" s="1457"/>
      <c r="KXW310" s="1457"/>
      <c r="KXX310" s="1457"/>
      <c r="KXY310" s="1458"/>
      <c r="KXZ310" s="1456"/>
      <c r="KYA310" s="1457"/>
      <c r="KYB310" s="1457"/>
      <c r="KYC310" s="1457"/>
      <c r="KYD310" s="1457"/>
      <c r="KYE310" s="1457"/>
      <c r="KYF310" s="1457"/>
      <c r="KYG310" s="1457"/>
      <c r="KYH310" s="1457"/>
      <c r="KYI310" s="1457"/>
      <c r="KYJ310" s="1457"/>
      <c r="KYK310" s="1457"/>
      <c r="KYL310" s="1457"/>
      <c r="KYM310" s="1457"/>
      <c r="KYN310" s="1457"/>
      <c r="KYO310" s="1457"/>
      <c r="KYP310" s="1457"/>
      <c r="KYQ310" s="1457"/>
      <c r="KYR310" s="1457"/>
      <c r="KYS310" s="1457"/>
      <c r="KYT310" s="1457"/>
      <c r="KYU310" s="1457"/>
      <c r="KYV310" s="1457"/>
      <c r="KYW310" s="1457"/>
      <c r="KYX310" s="1457"/>
      <c r="KYY310" s="1457"/>
      <c r="KYZ310" s="1457"/>
      <c r="KZA310" s="1457"/>
      <c r="KZB310" s="1457"/>
      <c r="KZC310" s="1457"/>
      <c r="KZD310" s="1457"/>
      <c r="KZE310" s="1457"/>
      <c r="KZF310" s="1458"/>
      <c r="KZG310" s="1456"/>
      <c r="KZH310" s="1457"/>
      <c r="KZI310" s="1457"/>
      <c r="KZJ310" s="1457"/>
      <c r="KZK310" s="1457"/>
      <c r="KZL310" s="1457"/>
      <c r="KZM310" s="1457"/>
      <c r="KZN310" s="1457"/>
      <c r="KZO310" s="1457"/>
      <c r="KZP310" s="1457"/>
      <c r="KZQ310" s="1457"/>
      <c r="KZR310" s="1457"/>
      <c r="KZS310" s="1457"/>
      <c r="KZT310" s="1457"/>
      <c r="KZU310" s="1457"/>
      <c r="KZV310" s="1457"/>
      <c r="KZW310" s="1457"/>
      <c r="KZX310" s="1457"/>
      <c r="KZY310" s="1457"/>
      <c r="KZZ310" s="1457"/>
      <c r="LAA310" s="1457"/>
      <c r="LAB310" s="1457"/>
      <c r="LAC310" s="1457"/>
      <c r="LAD310" s="1457"/>
      <c r="LAE310" s="1457"/>
      <c r="LAF310" s="1457"/>
      <c r="LAG310" s="1457"/>
      <c r="LAH310" s="1457"/>
      <c r="LAI310" s="1457"/>
      <c r="LAJ310" s="1457"/>
      <c r="LAK310" s="1457"/>
      <c r="LAL310" s="1457"/>
      <c r="LAM310" s="1458"/>
      <c r="LAN310" s="1456"/>
      <c r="LAO310" s="1457"/>
      <c r="LAP310" s="1457"/>
      <c r="LAQ310" s="1457"/>
      <c r="LAR310" s="1457"/>
      <c r="LAS310" s="1457"/>
      <c r="LAT310" s="1457"/>
      <c r="LAU310" s="1457"/>
      <c r="LAV310" s="1457"/>
      <c r="LAW310" s="1457"/>
      <c r="LAX310" s="1457"/>
      <c r="LAY310" s="1457"/>
      <c r="LAZ310" s="1457"/>
      <c r="LBA310" s="1457"/>
      <c r="LBB310" s="1457"/>
      <c r="LBC310" s="1457"/>
      <c r="LBD310" s="1457"/>
      <c r="LBE310" s="1457"/>
      <c r="LBF310" s="1457"/>
      <c r="LBG310" s="1457"/>
      <c r="LBH310" s="1457"/>
      <c r="LBI310" s="1457"/>
      <c r="LBJ310" s="1457"/>
      <c r="LBK310" s="1457"/>
      <c r="LBL310" s="1457"/>
      <c r="LBM310" s="1457"/>
      <c r="LBN310" s="1457"/>
      <c r="LBO310" s="1457"/>
      <c r="LBP310" s="1457"/>
      <c r="LBQ310" s="1457"/>
      <c r="LBR310" s="1457"/>
      <c r="LBS310" s="1457"/>
      <c r="LBT310" s="1458"/>
      <c r="LBU310" s="1456"/>
      <c r="LBV310" s="1457"/>
      <c r="LBW310" s="1457"/>
      <c r="LBX310" s="1457"/>
      <c r="LBY310" s="1457"/>
      <c r="LBZ310" s="1457"/>
      <c r="LCA310" s="1457"/>
      <c r="LCB310" s="1457"/>
      <c r="LCC310" s="1457"/>
      <c r="LCD310" s="1457"/>
      <c r="LCE310" s="1457"/>
      <c r="LCF310" s="1457"/>
      <c r="LCG310" s="1457"/>
      <c r="LCH310" s="1457"/>
      <c r="LCI310" s="1457"/>
      <c r="LCJ310" s="1457"/>
      <c r="LCK310" s="1457"/>
      <c r="LCL310" s="1457"/>
      <c r="LCM310" s="1457"/>
      <c r="LCN310" s="1457"/>
      <c r="LCO310" s="1457"/>
      <c r="LCP310" s="1457"/>
      <c r="LCQ310" s="1457"/>
      <c r="LCR310" s="1457"/>
      <c r="LCS310" s="1457"/>
      <c r="LCT310" s="1457"/>
      <c r="LCU310" s="1457"/>
      <c r="LCV310" s="1457"/>
      <c r="LCW310" s="1457"/>
      <c r="LCX310" s="1457"/>
      <c r="LCY310" s="1457"/>
      <c r="LCZ310" s="1457"/>
      <c r="LDA310" s="1458"/>
      <c r="LDB310" s="1456"/>
      <c r="LDC310" s="1457"/>
      <c r="LDD310" s="1457"/>
      <c r="LDE310" s="1457"/>
      <c r="LDF310" s="1457"/>
      <c r="LDG310" s="1457"/>
      <c r="LDH310" s="1457"/>
      <c r="LDI310" s="1457"/>
      <c r="LDJ310" s="1457"/>
      <c r="LDK310" s="1457"/>
      <c r="LDL310" s="1457"/>
      <c r="LDM310" s="1457"/>
      <c r="LDN310" s="1457"/>
      <c r="LDO310" s="1457"/>
      <c r="LDP310" s="1457"/>
      <c r="LDQ310" s="1457"/>
      <c r="LDR310" s="1457"/>
      <c r="LDS310" s="1457"/>
      <c r="LDT310" s="1457"/>
      <c r="LDU310" s="1457"/>
      <c r="LDV310" s="1457"/>
      <c r="LDW310" s="1457"/>
      <c r="LDX310" s="1457"/>
      <c r="LDY310" s="1457"/>
      <c r="LDZ310" s="1457"/>
      <c r="LEA310" s="1457"/>
      <c r="LEB310" s="1457"/>
      <c r="LEC310" s="1457"/>
      <c r="LED310" s="1457"/>
      <c r="LEE310" s="1457"/>
      <c r="LEF310" s="1457"/>
      <c r="LEG310" s="1457"/>
      <c r="LEH310" s="1458"/>
      <c r="LEI310" s="1456"/>
      <c r="LEJ310" s="1457"/>
      <c r="LEK310" s="1457"/>
      <c r="LEL310" s="1457"/>
      <c r="LEM310" s="1457"/>
      <c r="LEN310" s="1457"/>
      <c r="LEO310" s="1457"/>
      <c r="LEP310" s="1457"/>
      <c r="LEQ310" s="1457"/>
      <c r="LER310" s="1457"/>
      <c r="LES310" s="1457"/>
      <c r="LET310" s="1457"/>
      <c r="LEU310" s="1457"/>
      <c r="LEV310" s="1457"/>
      <c r="LEW310" s="1457"/>
      <c r="LEX310" s="1457"/>
      <c r="LEY310" s="1457"/>
      <c r="LEZ310" s="1457"/>
      <c r="LFA310" s="1457"/>
      <c r="LFB310" s="1457"/>
      <c r="LFC310" s="1457"/>
      <c r="LFD310" s="1457"/>
      <c r="LFE310" s="1457"/>
      <c r="LFF310" s="1457"/>
      <c r="LFG310" s="1457"/>
      <c r="LFH310" s="1457"/>
      <c r="LFI310" s="1457"/>
      <c r="LFJ310" s="1457"/>
      <c r="LFK310" s="1457"/>
      <c r="LFL310" s="1457"/>
      <c r="LFM310" s="1457"/>
      <c r="LFN310" s="1457"/>
      <c r="LFO310" s="1458"/>
      <c r="LFP310" s="1456"/>
      <c r="LFQ310" s="1457"/>
      <c r="LFR310" s="1457"/>
      <c r="LFS310" s="1457"/>
      <c r="LFT310" s="1457"/>
      <c r="LFU310" s="1457"/>
      <c r="LFV310" s="1457"/>
      <c r="LFW310" s="1457"/>
      <c r="LFX310" s="1457"/>
      <c r="LFY310" s="1457"/>
      <c r="LFZ310" s="1457"/>
      <c r="LGA310" s="1457"/>
      <c r="LGB310" s="1457"/>
      <c r="LGC310" s="1457"/>
      <c r="LGD310" s="1457"/>
      <c r="LGE310" s="1457"/>
      <c r="LGF310" s="1457"/>
      <c r="LGG310" s="1457"/>
      <c r="LGH310" s="1457"/>
      <c r="LGI310" s="1457"/>
      <c r="LGJ310" s="1457"/>
      <c r="LGK310" s="1457"/>
      <c r="LGL310" s="1457"/>
      <c r="LGM310" s="1457"/>
      <c r="LGN310" s="1457"/>
      <c r="LGO310" s="1457"/>
      <c r="LGP310" s="1457"/>
      <c r="LGQ310" s="1457"/>
      <c r="LGR310" s="1457"/>
      <c r="LGS310" s="1457"/>
      <c r="LGT310" s="1457"/>
      <c r="LGU310" s="1457"/>
      <c r="LGV310" s="1458"/>
      <c r="LGW310" s="1456"/>
      <c r="LGX310" s="1457"/>
      <c r="LGY310" s="1457"/>
      <c r="LGZ310" s="1457"/>
      <c r="LHA310" s="1457"/>
      <c r="LHB310" s="1457"/>
      <c r="LHC310" s="1457"/>
      <c r="LHD310" s="1457"/>
      <c r="LHE310" s="1457"/>
      <c r="LHF310" s="1457"/>
      <c r="LHG310" s="1457"/>
      <c r="LHH310" s="1457"/>
      <c r="LHI310" s="1457"/>
      <c r="LHJ310" s="1457"/>
      <c r="LHK310" s="1457"/>
      <c r="LHL310" s="1457"/>
      <c r="LHM310" s="1457"/>
      <c r="LHN310" s="1457"/>
      <c r="LHO310" s="1457"/>
      <c r="LHP310" s="1457"/>
      <c r="LHQ310" s="1457"/>
      <c r="LHR310" s="1457"/>
      <c r="LHS310" s="1457"/>
      <c r="LHT310" s="1457"/>
      <c r="LHU310" s="1457"/>
      <c r="LHV310" s="1457"/>
      <c r="LHW310" s="1457"/>
      <c r="LHX310" s="1457"/>
      <c r="LHY310" s="1457"/>
      <c r="LHZ310" s="1457"/>
      <c r="LIA310" s="1457"/>
      <c r="LIB310" s="1457"/>
      <c r="LIC310" s="1458"/>
      <c r="LID310" s="1456"/>
      <c r="LIE310" s="1457"/>
      <c r="LIF310" s="1457"/>
      <c r="LIG310" s="1457"/>
      <c r="LIH310" s="1457"/>
      <c r="LII310" s="1457"/>
      <c r="LIJ310" s="1457"/>
      <c r="LIK310" s="1457"/>
      <c r="LIL310" s="1457"/>
      <c r="LIM310" s="1457"/>
      <c r="LIN310" s="1457"/>
      <c r="LIO310" s="1457"/>
      <c r="LIP310" s="1457"/>
      <c r="LIQ310" s="1457"/>
      <c r="LIR310" s="1457"/>
      <c r="LIS310" s="1457"/>
      <c r="LIT310" s="1457"/>
      <c r="LIU310" s="1457"/>
      <c r="LIV310" s="1457"/>
      <c r="LIW310" s="1457"/>
      <c r="LIX310" s="1457"/>
      <c r="LIY310" s="1457"/>
      <c r="LIZ310" s="1457"/>
      <c r="LJA310" s="1457"/>
      <c r="LJB310" s="1457"/>
      <c r="LJC310" s="1457"/>
      <c r="LJD310" s="1457"/>
      <c r="LJE310" s="1457"/>
      <c r="LJF310" s="1457"/>
      <c r="LJG310" s="1457"/>
      <c r="LJH310" s="1457"/>
      <c r="LJI310" s="1457"/>
      <c r="LJJ310" s="1458"/>
      <c r="LJK310" s="1456"/>
      <c r="LJL310" s="1457"/>
      <c r="LJM310" s="1457"/>
      <c r="LJN310" s="1457"/>
      <c r="LJO310" s="1457"/>
      <c r="LJP310" s="1457"/>
      <c r="LJQ310" s="1457"/>
      <c r="LJR310" s="1457"/>
      <c r="LJS310" s="1457"/>
      <c r="LJT310" s="1457"/>
      <c r="LJU310" s="1457"/>
      <c r="LJV310" s="1457"/>
      <c r="LJW310" s="1457"/>
      <c r="LJX310" s="1457"/>
      <c r="LJY310" s="1457"/>
      <c r="LJZ310" s="1457"/>
      <c r="LKA310" s="1457"/>
      <c r="LKB310" s="1457"/>
      <c r="LKC310" s="1457"/>
      <c r="LKD310" s="1457"/>
      <c r="LKE310" s="1457"/>
      <c r="LKF310" s="1457"/>
      <c r="LKG310" s="1457"/>
      <c r="LKH310" s="1457"/>
      <c r="LKI310" s="1457"/>
      <c r="LKJ310" s="1457"/>
      <c r="LKK310" s="1457"/>
      <c r="LKL310" s="1457"/>
      <c r="LKM310" s="1457"/>
      <c r="LKN310" s="1457"/>
      <c r="LKO310" s="1457"/>
      <c r="LKP310" s="1457"/>
      <c r="LKQ310" s="1458"/>
      <c r="LKR310" s="1456"/>
      <c r="LKS310" s="1457"/>
      <c r="LKT310" s="1457"/>
      <c r="LKU310" s="1457"/>
      <c r="LKV310" s="1457"/>
      <c r="LKW310" s="1457"/>
      <c r="LKX310" s="1457"/>
      <c r="LKY310" s="1457"/>
      <c r="LKZ310" s="1457"/>
      <c r="LLA310" s="1457"/>
      <c r="LLB310" s="1457"/>
      <c r="LLC310" s="1457"/>
      <c r="LLD310" s="1457"/>
      <c r="LLE310" s="1457"/>
      <c r="LLF310" s="1457"/>
      <c r="LLG310" s="1457"/>
      <c r="LLH310" s="1457"/>
      <c r="LLI310" s="1457"/>
      <c r="LLJ310" s="1457"/>
      <c r="LLK310" s="1457"/>
      <c r="LLL310" s="1457"/>
      <c r="LLM310" s="1457"/>
      <c r="LLN310" s="1457"/>
      <c r="LLO310" s="1457"/>
      <c r="LLP310" s="1457"/>
      <c r="LLQ310" s="1457"/>
      <c r="LLR310" s="1457"/>
      <c r="LLS310" s="1457"/>
      <c r="LLT310" s="1457"/>
      <c r="LLU310" s="1457"/>
      <c r="LLV310" s="1457"/>
      <c r="LLW310" s="1457"/>
      <c r="LLX310" s="1458"/>
      <c r="LLY310" s="1456"/>
      <c r="LLZ310" s="1457"/>
      <c r="LMA310" s="1457"/>
      <c r="LMB310" s="1457"/>
      <c r="LMC310" s="1457"/>
      <c r="LMD310" s="1457"/>
      <c r="LME310" s="1457"/>
      <c r="LMF310" s="1457"/>
      <c r="LMG310" s="1457"/>
      <c r="LMH310" s="1457"/>
      <c r="LMI310" s="1457"/>
      <c r="LMJ310" s="1457"/>
      <c r="LMK310" s="1457"/>
      <c r="LML310" s="1457"/>
      <c r="LMM310" s="1457"/>
      <c r="LMN310" s="1457"/>
      <c r="LMO310" s="1457"/>
      <c r="LMP310" s="1457"/>
      <c r="LMQ310" s="1457"/>
      <c r="LMR310" s="1457"/>
      <c r="LMS310" s="1457"/>
      <c r="LMT310" s="1457"/>
      <c r="LMU310" s="1457"/>
      <c r="LMV310" s="1457"/>
      <c r="LMW310" s="1457"/>
      <c r="LMX310" s="1457"/>
      <c r="LMY310" s="1457"/>
      <c r="LMZ310" s="1457"/>
      <c r="LNA310" s="1457"/>
      <c r="LNB310" s="1457"/>
      <c r="LNC310" s="1457"/>
      <c r="LND310" s="1457"/>
      <c r="LNE310" s="1458"/>
      <c r="LNF310" s="1456"/>
      <c r="LNG310" s="1457"/>
      <c r="LNH310" s="1457"/>
      <c r="LNI310" s="1457"/>
      <c r="LNJ310" s="1457"/>
      <c r="LNK310" s="1457"/>
      <c r="LNL310" s="1457"/>
      <c r="LNM310" s="1457"/>
      <c r="LNN310" s="1457"/>
      <c r="LNO310" s="1457"/>
      <c r="LNP310" s="1457"/>
      <c r="LNQ310" s="1457"/>
      <c r="LNR310" s="1457"/>
      <c r="LNS310" s="1457"/>
      <c r="LNT310" s="1457"/>
      <c r="LNU310" s="1457"/>
      <c r="LNV310" s="1457"/>
      <c r="LNW310" s="1457"/>
      <c r="LNX310" s="1457"/>
      <c r="LNY310" s="1457"/>
      <c r="LNZ310" s="1457"/>
      <c r="LOA310" s="1457"/>
      <c r="LOB310" s="1457"/>
      <c r="LOC310" s="1457"/>
      <c r="LOD310" s="1457"/>
      <c r="LOE310" s="1457"/>
      <c r="LOF310" s="1457"/>
      <c r="LOG310" s="1457"/>
      <c r="LOH310" s="1457"/>
      <c r="LOI310" s="1457"/>
      <c r="LOJ310" s="1457"/>
      <c r="LOK310" s="1457"/>
      <c r="LOL310" s="1458"/>
      <c r="LOM310" s="1456"/>
      <c r="LON310" s="1457"/>
      <c r="LOO310" s="1457"/>
      <c r="LOP310" s="1457"/>
      <c r="LOQ310" s="1457"/>
      <c r="LOR310" s="1457"/>
      <c r="LOS310" s="1457"/>
      <c r="LOT310" s="1457"/>
      <c r="LOU310" s="1457"/>
      <c r="LOV310" s="1457"/>
      <c r="LOW310" s="1457"/>
      <c r="LOX310" s="1457"/>
      <c r="LOY310" s="1457"/>
      <c r="LOZ310" s="1457"/>
      <c r="LPA310" s="1457"/>
      <c r="LPB310" s="1457"/>
      <c r="LPC310" s="1457"/>
      <c r="LPD310" s="1457"/>
      <c r="LPE310" s="1457"/>
      <c r="LPF310" s="1457"/>
      <c r="LPG310" s="1457"/>
      <c r="LPH310" s="1457"/>
      <c r="LPI310" s="1457"/>
      <c r="LPJ310" s="1457"/>
      <c r="LPK310" s="1457"/>
      <c r="LPL310" s="1457"/>
      <c r="LPM310" s="1457"/>
      <c r="LPN310" s="1457"/>
      <c r="LPO310" s="1457"/>
      <c r="LPP310" s="1457"/>
      <c r="LPQ310" s="1457"/>
      <c r="LPR310" s="1457"/>
      <c r="LPS310" s="1458"/>
      <c r="LPT310" s="1456"/>
      <c r="LPU310" s="1457"/>
      <c r="LPV310" s="1457"/>
      <c r="LPW310" s="1457"/>
      <c r="LPX310" s="1457"/>
      <c r="LPY310" s="1457"/>
      <c r="LPZ310" s="1457"/>
      <c r="LQA310" s="1457"/>
      <c r="LQB310" s="1457"/>
      <c r="LQC310" s="1457"/>
      <c r="LQD310" s="1457"/>
      <c r="LQE310" s="1457"/>
      <c r="LQF310" s="1457"/>
      <c r="LQG310" s="1457"/>
      <c r="LQH310" s="1457"/>
      <c r="LQI310" s="1457"/>
      <c r="LQJ310" s="1457"/>
      <c r="LQK310" s="1457"/>
      <c r="LQL310" s="1457"/>
      <c r="LQM310" s="1457"/>
      <c r="LQN310" s="1457"/>
      <c r="LQO310" s="1457"/>
      <c r="LQP310" s="1457"/>
      <c r="LQQ310" s="1457"/>
      <c r="LQR310" s="1457"/>
      <c r="LQS310" s="1457"/>
      <c r="LQT310" s="1457"/>
      <c r="LQU310" s="1457"/>
      <c r="LQV310" s="1457"/>
      <c r="LQW310" s="1457"/>
      <c r="LQX310" s="1457"/>
      <c r="LQY310" s="1457"/>
      <c r="LQZ310" s="1458"/>
      <c r="LRA310" s="1456"/>
      <c r="LRB310" s="1457"/>
      <c r="LRC310" s="1457"/>
      <c r="LRD310" s="1457"/>
      <c r="LRE310" s="1457"/>
      <c r="LRF310" s="1457"/>
      <c r="LRG310" s="1457"/>
      <c r="LRH310" s="1457"/>
      <c r="LRI310" s="1457"/>
      <c r="LRJ310" s="1457"/>
      <c r="LRK310" s="1457"/>
      <c r="LRL310" s="1457"/>
      <c r="LRM310" s="1457"/>
      <c r="LRN310" s="1457"/>
      <c r="LRO310" s="1457"/>
      <c r="LRP310" s="1457"/>
      <c r="LRQ310" s="1457"/>
      <c r="LRR310" s="1457"/>
      <c r="LRS310" s="1457"/>
      <c r="LRT310" s="1457"/>
      <c r="LRU310" s="1457"/>
      <c r="LRV310" s="1457"/>
      <c r="LRW310" s="1457"/>
      <c r="LRX310" s="1457"/>
      <c r="LRY310" s="1457"/>
      <c r="LRZ310" s="1457"/>
      <c r="LSA310" s="1457"/>
      <c r="LSB310" s="1457"/>
      <c r="LSC310" s="1457"/>
      <c r="LSD310" s="1457"/>
      <c r="LSE310" s="1457"/>
      <c r="LSF310" s="1457"/>
      <c r="LSG310" s="1458"/>
      <c r="LSH310" s="1456"/>
      <c r="LSI310" s="1457"/>
      <c r="LSJ310" s="1457"/>
      <c r="LSK310" s="1457"/>
      <c r="LSL310" s="1457"/>
      <c r="LSM310" s="1457"/>
      <c r="LSN310" s="1457"/>
      <c r="LSO310" s="1457"/>
      <c r="LSP310" s="1457"/>
      <c r="LSQ310" s="1457"/>
      <c r="LSR310" s="1457"/>
      <c r="LSS310" s="1457"/>
      <c r="LST310" s="1457"/>
      <c r="LSU310" s="1457"/>
      <c r="LSV310" s="1457"/>
      <c r="LSW310" s="1457"/>
      <c r="LSX310" s="1457"/>
      <c r="LSY310" s="1457"/>
      <c r="LSZ310" s="1457"/>
      <c r="LTA310" s="1457"/>
      <c r="LTB310" s="1457"/>
      <c r="LTC310" s="1457"/>
      <c r="LTD310" s="1457"/>
      <c r="LTE310" s="1457"/>
      <c r="LTF310" s="1457"/>
      <c r="LTG310" s="1457"/>
      <c r="LTH310" s="1457"/>
      <c r="LTI310" s="1457"/>
      <c r="LTJ310" s="1457"/>
      <c r="LTK310" s="1457"/>
      <c r="LTL310" s="1457"/>
      <c r="LTM310" s="1457"/>
      <c r="LTN310" s="1458"/>
      <c r="LTO310" s="1456"/>
      <c r="LTP310" s="1457"/>
      <c r="LTQ310" s="1457"/>
      <c r="LTR310" s="1457"/>
      <c r="LTS310" s="1457"/>
      <c r="LTT310" s="1457"/>
      <c r="LTU310" s="1457"/>
      <c r="LTV310" s="1457"/>
      <c r="LTW310" s="1457"/>
      <c r="LTX310" s="1457"/>
      <c r="LTY310" s="1457"/>
      <c r="LTZ310" s="1457"/>
      <c r="LUA310" s="1457"/>
      <c r="LUB310" s="1457"/>
      <c r="LUC310" s="1457"/>
      <c r="LUD310" s="1457"/>
      <c r="LUE310" s="1457"/>
      <c r="LUF310" s="1457"/>
      <c r="LUG310" s="1457"/>
      <c r="LUH310" s="1457"/>
      <c r="LUI310" s="1457"/>
      <c r="LUJ310" s="1457"/>
      <c r="LUK310" s="1457"/>
      <c r="LUL310" s="1457"/>
      <c r="LUM310" s="1457"/>
      <c r="LUN310" s="1457"/>
      <c r="LUO310" s="1457"/>
      <c r="LUP310" s="1457"/>
      <c r="LUQ310" s="1457"/>
      <c r="LUR310" s="1457"/>
      <c r="LUS310" s="1457"/>
      <c r="LUT310" s="1457"/>
      <c r="LUU310" s="1458"/>
      <c r="LUV310" s="1456"/>
      <c r="LUW310" s="1457"/>
      <c r="LUX310" s="1457"/>
      <c r="LUY310" s="1457"/>
      <c r="LUZ310" s="1457"/>
      <c r="LVA310" s="1457"/>
      <c r="LVB310" s="1457"/>
      <c r="LVC310" s="1457"/>
      <c r="LVD310" s="1457"/>
      <c r="LVE310" s="1457"/>
      <c r="LVF310" s="1457"/>
      <c r="LVG310" s="1457"/>
      <c r="LVH310" s="1457"/>
      <c r="LVI310" s="1457"/>
      <c r="LVJ310" s="1457"/>
      <c r="LVK310" s="1457"/>
      <c r="LVL310" s="1457"/>
      <c r="LVM310" s="1457"/>
      <c r="LVN310" s="1457"/>
      <c r="LVO310" s="1457"/>
      <c r="LVP310" s="1457"/>
      <c r="LVQ310" s="1457"/>
      <c r="LVR310" s="1457"/>
      <c r="LVS310" s="1457"/>
      <c r="LVT310" s="1457"/>
      <c r="LVU310" s="1457"/>
      <c r="LVV310" s="1457"/>
      <c r="LVW310" s="1457"/>
      <c r="LVX310" s="1457"/>
      <c r="LVY310" s="1457"/>
      <c r="LVZ310" s="1457"/>
      <c r="LWA310" s="1457"/>
      <c r="LWB310" s="1458"/>
      <c r="LWC310" s="1456"/>
      <c r="LWD310" s="1457"/>
      <c r="LWE310" s="1457"/>
      <c r="LWF310" s="1457"/>
      <c r="LWG310" s="1457"/>
      <c r="LWH310" s="1457"/>
      <c r="LWI310" s="1457"/>
      <c r="LWJ310" s="1457"/>
      <c r="LWK310" s="1457"/>
      <c r="LWL310" s="1457"/>
      <c r="LWM310" s="1457"/>
      <c r="LWN310" s="1457"/>
      <c r="LWO310" s="1457"/>
      <c r="LWP310" s="1457"/>
      <c r="LWQ310" s="1457"/>
      <c r="LWR310" s="1457"/>
      <c r="LWS310" s="1457"/>
      <c r="LWT310" s="1457"/>
      <c r="LWU310" s="1457"/>
      <c r="LWV310" s="1457"/>
      <c r="LWW310" s="1457"/>
      <c r="LWX310" s="1457"/>
      <c r="LWY310" s="1457"/>
      <c r="LWZ310" s="1457"/>
      <c r="LXA310" s="1457"/>
      <c r="LXB310" s="1457"/>
      <c r="LXC310" s="1457"/>
      <c r="LXD310" s="1457"/>
      <c r="LXE310" s="1457"/>
      <c r="LXF310" s="1457"/>
      <c r="LXG310" s="1457"/>
      <c r="LXH310" s="1457"/>
      <c r="LXI310" s="1458"/>
      <c r="LXJ310" s="1456"/>
      <c r="LXK310" s="1457"/>
      <c r="LXL310" s="1457"/>
      <c r="LXM310" s="1457"/>
      <c r="LXN310" s="1457"/>
      <c r="LXO310" s="1457"/>
      <c r="LXP310" s="1457"/>
      <c r="LXQ310" s="1457"/>
      <c r="LXR310" s="1457"/>
      <c r="LXS310" s="1457"/>
      <c r="LXT310" s="1457"/>
      <c r="LXU310" s="1457"/>
      <c r="LXV310" s="1457"/>
      <c r="LXW310" s="1457"/>
      <c r="LXX310" s="1457"/>
      <c r="LXY310" s="1457"/>
      <c r="LXZ310" s="1457"/>
      <c r="LYA310" s="1457"/>
      <c r="LYB310" s="1457"/>
      <c r="LYC310" s="1457"/>
      <c r="LYD310" s="1457"/>
      <c r="LYE310" s="1457"/>
      <c r="LYF310" s="1457"/>
      <c r="LYG310" s="1457"/>
      <c r="LYH310" s="1457"/>
      <c r="LYI310" s="1457"/>
      <c r="LYJ310" s="1457"/>
      <c r="LYK310" s="1457"/>
      <c r="LYL310" s="1457"/>
      <c r="LYM310" s="1457"/>
      <c r="LYN310" s="1457"/>
      <c r="LYO310" s="1457"/>
      <c r="LYP310" s="1458"/>
      <c r="LYQ310" s="1456"/>
      <c r="LYR310" s="1457"/>
      <c r="LYS310" s="1457"/>
      <c r="LYT310" s="1457"/>
      <c r="LYU310" s="1457"/>
      <c r="LYV310" s="1457"/>
      <c r="LYW310" s="1457"/>
      <c r="LYX310" s="1457"/>
      <c r="LYY310" s="1457"/>
      <c r="LYZ310" s="1457"/>
      <c r="LZA310" s="1457"/>
      <c r="LZB310" s="1457"/>
      <c r="LZC310" s="1457"/>
      <c r="LZD310" s="1457"/>
      <c r="LZE310" s="1457"/>
      <c r="LZF310" s="1457"/>
      <c r="LZG310" s="1457"/>
      <c r="LZH310" s="1457"/>
      <c r="LZI310" s="1457"/>
      <c r="LZJ310" s="1457"/>
      <c r="LZK310" s="1457"/>
      <c r="LZL310" s="1457"/>
      <c r="LZM310" s="1457"/>
      <c r="LZN310" s="1457"/>
      <c r="LZO310" s="1457"/>
      <c r="LZP310" s="1457"/>
      <c r="LZQ310" s="1457"/>
      <c r="LZR310" s="1457"/>
      <c r="LZS310" s="1457"/>
      <c r="LZT310" s="1457"/>
      <c r="LZU310" s="1457"/>
      <c r="LZV310" s="1457"/>
      <c r="LZW310" s="1458"/>
      <c r="LZX310" s="1456"/>
      <c r="LZY310" s="1457"/>
      <c r="LZZ310" s="1457"/>
      <c r="MAA310" s="1457"/>
      <c r="MAB310" s="1457"/>
      <c r="MAC310" s="1457"/>
      <c r="MAD310" s="1457"/>
      <c r="MAE310" s="1457"/>
      <c r="MAF310" s="1457"/>
      <c r="MAG310" s="1457"/>
      <c r="MAH310" s="1457"/>
      <c r="MAI310" s="1457"/>
      <c r="MAJ310" s="1457"/>
      <c r="MAK310" s="1457"/>
      <c r="MAL310" s="1457"/>
      <c r="MAM310" s="1457"/>
      <c r="MAN310" s="1457"/>
      <c r="MAO310" s="1457"/>
      <c r="MAP310" s="1457"/>
      <c r="MAQ310" s="1457"/>
      <c r="MAR310" s="1457"/>
      <c r="MAS310" s="1457"/>
      <c r="MAT310" s="1457"/>
      <c r="MAU310" s="1457"/>
      <c r="MAV310" s="1457"/>
      <c r="MAW310" s="1457"/>
      <c r="MAX310" s="1457"/>
      <c r="MAY310" s="1457"/>
      <c r="MAZ310" s="1457"/>
      <c r="MBA310" s="1457"/>
      <c r="MBB310" s="1457"/>
      <c r="MBC310" s="1457"/>
      <c r="MBD310" s="1458"/>
      <c r="MBE310" s="1456"/>
      <c r="MBF310" s="1457"/>
      <c r="MBG310" s="1457"/>
      <c r="MBH310" s="1457"/>
      <c r="MBI310" s="1457"/>
      <c r="MBJ310" s="1457"/>
      <c r="MBK310" s="1457"/>
      <c r="MBL310" s="1457"/>
      <c r="MBM310" s="1457"/>
      <c r="MBN310" s="1457"/>
      <c r="MBO310" s="1457"/>
      <c r="MBP310" s="1457"/>
      <c r="MBQ310" s="1457"/>
      <c r="MBR310" s="1457"/>
      <c r="MBS310" s="1457"/>
      <c r="MBT310" s="1457"/>
      <c r="MBU310" s="1457"/>
      <c r="MBV310" s="1457"/>
      <c r="MBW310" s="1457"/>
      <c r="MBX310" s="1457"/>
      <c r="MBY310" s="1457"/>
      <c r="MBZ310" s="1457"/>
      <c r="MCA310" s="1457"/>
      <c r="MCB310" s="1457"/>
      <c r="MCC310" s="1457"/>
      <c r="MCD310" s="1457"/>
      <c r="MCE310" s="1457"/>
      <c r="MCF310" s="1457"/>
      <c r="MCG310" s="1457"/>
      <c r="MCH310" s="1457"/>
      <c r="MCI310" s="1457"/>
      <c r="MCJ310" s="1457"/>
      <c r="MCK310" s="1458"/>
      <c r="MCL310" s="1456"/>
      <c r="MCM310" s="1457"/>
      <c r="MCN310" s="1457"/>
      <c r="MCO310" s="1457"/>
      <c r="MCP310" s="1457"/>
      <c r="MCQ310" s="1457"/>
      <c r="MCR310" s="1457"/>
      <c r="MCS310" s="1457"/>
      <c r="MCT310" s="1457"/>
      <c r="MCU310" s="1457"/>
      <c r="MCV310" s="1457"/>
      <c r="MCW310" s="1457"/>
      <c r="MCX310" s="1457"/>
      <c r="MCY310" s="1457"/>
      <c r="MCZ310" s="1457"/>
      <c r="MDA310" s="1457"/>
      <c r="MDB310" s="1457"/>
      <c r="MDC310" s="1457"/>
      <c r="MDD310" s="1457"/>
      <c r="MDE310" s="1457"/>
      <c r="MDF310" s="1457"/>
      <c r="MDG310" s="1457"/>
      <c r="MDH310" s="1457"/>
      <c r="MDI310" s="1457"/>
      <c r="MDJ310" s="1457"/>
      <c r="MDK310" s="1457"/>
      <c r="MDL310" s="1457"/>
      <c r="MDM310" s="1457"/>
      <c r="MDN310" s="1457"/>
      <c r="MDO310" s="1457"/>
      <c r="MDP310" s="1457"/>
      <c r="MDQ310" s="1457"/>
      <c r="MDR310" s="1458"/>
      <c r="MDS310" s="1456"/>
      <c r="MDT310" s="1457"/>
      <c r="MDU310" s="1457"/>
      <c r="MDV310" s="1457"/>
      <c r="MDW310" s="1457"/>
      <c r="MDX310" s="1457"/>
      <c r="MDY310" s="1457"/>
      <c r="MDZ310" s="1457"/>
      <c r="MEA310" s="1457"/>
      <c r="MEB310" s="1457"/>
      <c r="MEC310" s="1457"/>
      <c r="MED310" s="1457"/>
      <c r="MEE310" s="1457"/>
      <c r="MEF310" s="1457"/>
      <c r="MEG310" s="1457"/>
      <c r="MEH310" s="1457"/>
      <c r="MEI310" s="1457"/>
      <c r="MEJ310" s="1457"/>
      <c r="MEK310" s="1457"/>
      <c r="MEL310" s="1457"/>
      <c r="MEM310" s="1457"/>
      <c r="MEN310" s="1457"/>
      <c r="MEO310" s="1457"/>
      <c r="MEP310" s="1457"/>
      <c r="MEQ310" s="1457"/>
      <c r="MER310" s="1457"/>
      <c r="MES310" s="1457"/>
      <c r="MET310" s="1457"/>
      <c r="MEU310" s="1457"/>
      <c r="MEV310" s="1457"/>
      <c r="MEW310" s="1457"/>
      <c r="MEX310" s="1457"/>
      <c r="MEY310" s="1458"/>
      <c r="MEZ310" s="1456"/>
      <c r="MFA310" s="1457"/>
      <c r="MFB310" s="1457"/>
      <c r="MFC310" s="1457"/>
      <c r="MFD310" s="1457"/>
      <c r="MFE310" s="1457"/>
      <c r="MFF310" s="1457"/>
      <c r="MFG310" s="1457"/>
      <c r="MFH310" s="1457"/>
      <c r="MFI310" s="1457"/>
      <c r="MFJ310" s="1457"/>
      <c r="MFK310" s="1457"/>
      <c r="MFL310" s="1457"/>
      <c r="MFM310" s="1457"/>
      <c r="MFN310" s="1457"/>
      <c r="MFO310" s="1457"/>
      <c r="MFP310" s="1457"/>
      <c r="MFQ310" s="1457"/>
      <c r="MFR310" s="1457"/>
      <c r="MFS310" s="1457"/>
      <c r="MFT310" s="1457"/>
      <c r="MFU310" s="1457"/>
      <c r="MFV310" s="1457"/>
      <c r="MFW310" s="1457"/>
      <c r="MFX310" s="1457"/>
      <c r="MFY310" s="1457"/>
      <c r="MFZ310" s="1457"/>
      <c r="MGA310" s="1457"/>
      <c r="MGB310" s="1457"/>
      <c r="MGC310" s="1457"/>
      <c r="MGD310" s="1457"/>
      <c r="MGE310" s="1457"/>
      <c r="MGF310" s="1458"/>
      <c r="MGG310" s="1456"/>
      <c r="MGH310" s="1457"/>
      <c r="MGI310" s="1457"/>
      <c r="MGJ310" s="1457"/>
      <c r="MGK310" s="1457"/>
      <c r="MGL310" s="1457"/>
      <c r="MGM310" s="1457"/>
      <c r="MGN310" s="1457"/>
      <c r="MGO310" s="1457"/>
      <c r="MGP310" s="1457"/>
      <c r="MGQ310" s="1457"/>
      <c r="MGR310" s="1457"/>
      <c r="MGS310" s="1457"/>
      <c r="MGT310" s="1457"/>
      <c r="MGU310" s="1457"/>
      <c r="MGV310" s="1457"/>
      <c r="MGW310" s="1457"/>
      <c r="MGX310" s="1457"/>
      <c r="MGY310" s="1457"/>
      <c r="MGZ310" s="1457"/>
      <c r="MHA310" s="1457"/>
      <c r="MHB310" s="1457"/>
      <c r="MHC310" s="1457"/>
      <c r="MHD310" s="1457"/>
      <c r="MHE310" s="1457"/>
      <c r="MHF310" s="1457"/>
      <c r="MHG310" s="1457"/>
      <c r="MHH310" s="1457"/>
      <c r="MHI310" s="1457"/>
      <c r="MHJ310" s="1457"/>
      <c r="MHK310" s="1457"/>
      <c r="MHL310" s="1457"/>
      <c r="MHM310" s="1458"/>
      <c r="MHN310" s="1456"/>
      <c r="MHO310" s="1457"/>
      <c r="MHP310" s="1457"/>
      <c r="MHQ310" s="1457"/>
      <c r="MHR310" s="1457"/>
      <c r="MHS310" s="1457"/>
      <c r="MHT310" s="1457"/>
      <c r="MHU310" s="1457"/>
      <c r="MHV310" s="1457"/>
      <c r="MHW310" s="1457"/>
      <c r="MHX310" s="1457"/>
      <c r="MHY310" s="1457"/>
      <c r="MHZ310" s="1457"/>
      <c r="MIA310" s="1457"/>
      <c r="MIB310" s="1457"/>
      <c r="MIC310" s="1457"/>
      <c r="MID310" s="1457"/>
      <c r="MIE310" s="1457"/>
      <c r="MIF310" s="1457"/>
      <c r="MIG310" s="1457"/>
      <c r="MIH310" s="1457"/>
      <c r="MII310" s="1457"/>
      <c r="MIJ310" s="1457"/>
      <c r="MIK310" s="1457"/>
      <c r="MIL310" s="1457"/>
      <c r="MIM310" s="1457"/>
      <c r="MIN310" s="1457"/>
      <c r="MIO310" s="1457"/>
      <c r="MIP310" s="1457"/>
      <c r="MIQ310" s="1457"/>
      <c r="MIR310" s="1457"/>
      <c r="MIS310" s="1457"/>
      <c r="MIT310" s="1458"/>
      <c r="MIU310" s="1456"/>
      <c r="MIV310" s="1457"/>
      <c r="MIW310" s="1457"/>
      <c r="MIX310" s="1457"/>
      <c r="MIY310" s="1457"/>
      <c r="MIZ310" s="1457"/>
      <c r="MJA310" s="1457"/>
      <c r="MJB310" s="1457"/>
      <c r="MJC310" s="1457"/>
      <c r="MJD310" s="1457"/>
      <c r="MJE310" s="1457"/>
      <c r="MJF310" s="1457"/>
      <c r="MJG310" s="1457"/>
      <c r="MJH310" s="1457"/>
      <c r="MJI310" s="1457"/>
      <c r="MJJ310" s="1457"/>
      <c r="MJK310" s="1457"/>
      <c r="MJL310" s="1457"/>
      <c r="MJM310" s="1457"/>
      <c r="MJN310" s="1457"/>
      <c r="MJO310" s="1457"/>
      <c r="MJP310" s="1457"/>
      <c r="MJQ310" s="1457"/>
      <c r="MJR310" s="1457"/>
      <c r="MJS310" s="1457"/>
      <c r="MJT310" s="1457"/>
      <c r="MJU310" s="1457"/>
      <c r="MJV310" s="1457"/>
      <c r="MJW310" s="1457"/>
      <c r="MJX310" s="1457"/>
      <c r="MJY310" s="1457"/>
      <c r="MJZ310" s="1457"/>
      <c r="MKA310" s="1458"/>
      <c r="MKB310" s="1456"/>
      <c r="MKC310" s="1457"/>
      <c r="MKD310" s="1457"/>
      <c r="MKE310" s="1457"/>
      <c r="MKF310" s="1457"/>
      <c r="MKG310" s="1457"/>
      <c r="MKH310" s="1457"/>
      <c r="MKI310" s="1457"/>
      <c r="MKJ310" s="1457"/>
      <c r="MKK310" s="1457"/>
      <c r="MKL310" s="1457"/>
      <c r="MKM310" s="1457"/>
      <c r="MKN310" s="1457"/>
      <c r="MKO310" s="1457"/>
      <c r="MKP310" s="1457"/>
      <c r="MKQ310" s="1457"/>
      <c r="MKR310" s="1457"/>
      <c r="MKS310" s="1457"/>
      <c r="MKT310" s="1457"/>
      <c r="MKU310" s="1457"/>
      <c r="MKV310" s="1457"/>
      <c r="MKW310" s="1457"/>
      <c r="MKX310" s="1457"/>
      <c r="MKY310" s="1457"/>
      <c r="MKZ310" s="1457"/>
      <c r="MLA310" s="1457"/>
      <c r="MLB310" s="1457"/>
      <c r="MLC310" s="1457"/>
      <c r="MLD310" s="1457"/>
      <c r="MLE310" s="1457"/>
      <c r="MLF310" s="1457"/>
      <c r="MLG310" s="1457"/>
      <c r="MLH310" s="1458"/>
      <c r="MLI310" s="1456"/>
      <c r="MLJ310" s="1457"/>
      <c r="MLK310" s="1457"/>
      <c r="MLL310" s="1457"/>
      <c r="MLM310" s="1457"/>
      <c r="MLN310" s="1457"/>
      <c r="MLO310" s="1457"/>
      <c r="MLP310" s="1457"/>
      <c r="MLQ310" s="1457"/>
      <c r="MLR310" s="1457"/>
      <c r="MLS310" s="1457"/>
      <c r="MLT310" s="1457"/>
      <c r="MLU310" s="1457"/>
      <c r="MLV310" s="1457"/>
      <c r="MLW310" s="1457"/>
      <c r="MLX310" s="1457"/>
      <c r="MLY310" s="1457"/>
      <c r="MLZ310" s="1457"/>
      <c r="MMA310" s="1457"/>
      <c r="MMB310" s="1457"/>
      <c r="MMC310" s="1457"/>
      <c r="MMD310" s="1457"/>
      <c r="MME310" s="1457"/>
      <c r="MMF310" s="1457"/>
      <c r="MMG310" s="1457"/>
      <c r="MMH310" s="1457"/>
      <c r="MMI310" s="1457"/>
      <c r="MMJ310" s="1457"/>
      <c r="MMK310" s="1457"/>
      <c r="MML310" s="1457"/>
      <c r="MMM310" s="1457"/>
      <c r="MMN310" s="1457"/>
      <c r="MMO310" s="1458"/>
      <c r="MMP310" s="1456"/>
      <c r="MMQ310" s="1457"/>
      <c r="MMR310" s="1457"/>
      <c r="MMS310" s="1457"/>
      <c r="MMT310" s="1457"/>
      <c r="MMU310" s="1457"/>
      <c r="MMV310" s="1457"/>
      <c r="MMW310" s="1457"/>
      <c r="MMX310" s="1457"/>
      <c r="MMY310" s="1457"/>
      <c r="MMZ310" s="1457"/>
      <c r="MNA310" s="1457"/>
      <c r="MNB310" s="1457"/>
      <c r="MNC310" s="1457"/>
      <c r="MND310" s="1457"/>
      <c r="MNE310" s="1457"/>
      <c r="MNF310" s="1457"/>
      <c r="MNG310" s="1457"/>
      <c r="MNH310" s="1457"/>
      <c r="MNI310" s="1457"/>
      <c r="MNJ310" s="1457"/>
      <c r="MNK310" s="1457"/>
      <c r="MNL310" s="1457"/>
      <c r="MNM310" s="1457"/>
      <c r="MNN310" s="1457"/>
      <c r="MNO310" s="1457"/>
      <c r="MNP310" s="1457"/>
      <c r="MNQ310" s="1457"/>
      <c r="MNR310" s="1457"/>
      <c r="MNS310" s="1457"/>
      <c r="MNT310" s="1457"/>
      <c r="MNU310" s="1457"/>
      <c r="MNV310" s="1458"/>
      <c r="MNW310" s="1456"/>
      <c r="MNX310" s="1457"/>
      <c r="MNY310" s="1457"/>
      <c r="MNZ310" s="1457"/>
      <c r="MOA310" s="1457"/>
      <c r="MOB310" s="1457"/>
      <c r="MOC310" s="1457"/>
      <c r="MOD310" s="1457"/>
      <c r="MOE310" s="1457"/>
      <c r="MOF310" s="1457"/>
      <c r="MOG310" s="1457"/>
      <c r="MOH310" s="1457"/>
      <c r="MOI310" s="1457"/>
      <c r="MOJ310" s="1457"/>
      <c r="MOK310" s="1457"/>
      <c r="MOL310" s="1457"/>
      <c r="MOM310" s="1457"/>
      <c r="MON310" s="1457"/>
      <c r="MOO310" s="1457"/>
      <c r="MOP310" s="1457"/>
      <c r="MOQ310" s="1457"/>
      <c r="MOR310" s="1457"/>
      <c r="MOS310" s="1457"/>
      <c r="MOT310" s="1457"/>
      <c r="MOU310" s="1457"/>
      <c r="MOV310" s="1457"/>
      <c r="MOW310" s="1457"/>
      <c r="MOX310" s="1457"/>
      <c r="MOY310" s="1457"/>
      <c r="MOZ310" s="1457"/>
      <c r="MPA310" s="1457"/>
      <c r="MPB310" s="1457"/>
      <c r="MPC310" s="1458"/>
      <c r="MPD310" s="1456"/>
      <c r="MPE310" s="1457"/>
      <c r="MPF310" s="1457"/>
      <c r="MPG310" s="1457"/>
      <c r="MPH310" s="1457"/>
      <c r="MPI310" s="1457"/>
      <c r="MPJ310" s="1457"/>
      <c r="MPK310" s="1457"/>
      <c r="MPL310" s="1457"/>
      <c r="MPM310" s="1457"/>
      <c r="MPN310" s="1457"/>
      <c r="MPO310" s="1457"/>
      <c r="MPP310" s="1457"/>
      <c r="MPQ310" s="1457"/>
      <c r="MPR310" s="1457"/>
      <c r="MPS310" s="1457"/>
      <c r="MPT310" s="1457"/>
      <c r="MPU310" s="1457"/>
      <c r="MPV310" s="1457"/>
      <c r="MPW310" s="1457"/>
      <c r="MPX310" s="1457"/>
      <c r="MPY310" s="1457"/>
      <c r="MPZ310" s="1457"/>
      <c r="MQA310" s="1457"/>
      <c r="MQB310" s="1457"/>
      <c r="MQC310" s="1457"/>
      <c r="MQD310" s="1457"/>
      <c r="MQE310" s="1457"/>
      <c r="MQF310" s="1457"/>
      <c r="MQG310" s="1457"/>
      <c r="MQH310" s="1457"/>
      <c r="MQI310" s="1457"/>
      <c r="MQJ310" s="1458"/>
      <c r="MQK310" s="1456"/>
      <c r="MQL310" s="1457"/>
      <c r="MQM310" s="1457"/>
      <c r="MQN310" s="1457"/>
      <c r="MQO310" s="1457"/>
      <c r="MQP310" s="1457"/>
      <c r="MQQ310" s="1457"/>
      <c r="MQR310" s="1457"/>
      <c r="MQS310" s="1457"/>
      <c r="MQT310" s="1457"/>
      <c r="MQU310" s="1457"/>
      <c r="MQV310" s="1457"/>
      <c r="MQW310" s="1457"/>
      <c r="MQX310" s="1457"/>
      <c r="MQY310" s="1457"/>
      <c r="MQZ310" s="1457"/>
      <c r="MRA310" s="1457"/>
      <c r="MRB310" s="1457"/>
      <c r="MRC310" s="1457"/>
      <c r="MRD310" s="1457"/>
      <c r="MRE310" s="1457"/>
      <c r="MRF310" s="1457"/>
      <c r="MRG310" s="1457"/>
      <c r="MRH310" s="1457"/>
      <c r="MRI310" s="1457"/>
      <c r="MRJ310" s="1457"/>
      <c r="MRK310" s="1457"/>
      <c r="MRL310" s="1457"/>
      <c r="MRM310" s="1457"/>
      <c r="MRN310" s="1457"/>
      <c r="MRO310" s="1457"/>
      <c r="MRP310" s="1457"/>
      <c r="MRQ310" s="1458"/>
      <c r="MRR310" s="1456"/>
      <c r="MRS310" s="1457"/>
      <c r="MRT310" s="1457"/>
      <c r="MRU310" s="1457"/>
      <c r="MRV310" s="1457"/>
      <c r="MRW310" s="1457"/>
      <c r="MRX310" s="1457"/>
      <c r="MRY310" s="1457"/>
      <c r="MRZ310" s="1457"/>
      <c r="MSA310" s="1457"/>
      <c r="MSB310" s="1457"/>
      <c r="MSC310" s="1457"/>
      <c r="MSD310" s="1457"/>
      <c r="MSE310" s="1457"/>
      <c r="MSF310" s="1457"/>
      <c r="MSG310" s="1457"/>
      <c r="MSH310" s="1457"/>
      <c r="MSI310" s="1457"/>
      <c r="MSJ310" s="1457"/>
      <c r="MSK310" s="1457"/>
      <c r="MSL310" s="1457"/>
      <c r="MSM310" s="1457"/>
      <c r="MSN310" s="1457"/>
      <c r="MSO310" s="1457"/>
      <c r="MSP310" s="1457"/>
      <c r="MSQ310" s="1457"/>
      <c r="MSR310" s="1457"/>
      <c r="MSS310" s="1457"/>
      <c r="MST310" s="1457"/>
      <c r="MSU310" s="1457"/>
      <c r="MSV310" s="1457"/>
      <c r="MSW310" s="1457"/>
      <c r="MSX310" s="1458"/>
      <c r="MSY310" s="1456"/>
      <c r="MSZ310" s="1457"/>
      <c r="MTA310" s="1457"/>
      <c r="MTB310" s="1457"/>
      <c r="MTC310" s="1457"/>
      <c r="MTD310" s="1457"/>
      <c r="MTE310" s="1457"/>
      <c r="MTF310" s="1457"/>
      <c r="MTG310" s="1457"/>
      <c r="MTH310" s="1457"/>
      <c r="MTI310" s="1457"/>
      <c r="MTJ310" s="1457"/>
      <c r="MTK310" s="1457"/>
      <c r="MTL310" s="1457"/>
      <c r="MTM310" s="1457"/>
      <c r="MTN310" s="1457"/>
      <c r="MTO310" s="1457"/>
      <c r="MTP310" s="1457"/>
      <c r="MTQ310" s="1457"/>
      <c r="MTR310" s="1457"/>
      <c r="MTS310" s="1457"/>
      <c r="MTT310" s="1457"/>
      <c r="MTU310" s="1457"/>
      <c r="MTV310" s="1457"/>
      <c r="MTW310" s="1457"/>
      <c r="MTX310" s="1457"/>
      <c r="MTY310" s="1457"/>
      <c r="MTZ310" s="1457"/>
      <c r="MUA310" s="1457"/>
      <c r="MUB310" s="1457"/>
      <c r="MUC310" s="1457"/>
      <c r="MUD310" s="1457"/>
      <c r="MUE310" s="1458"/>
      <c r="MUF310" s="1456"/>
      <c r="MUG310" s="1457"/>
      <c r="MUH310" s="1457"/>
      <c r="MUI310" s="1457"/>
      <c r="MUJ310" s="1457"/>
      <c r="MUK310" s="1457"/>
      <c r="MUL310" s="1457"/>
      <c r="MUM310" s="1457"/>
      <c r="MUN310" s="1457"/>
      <c r="MUO310" s="1457"/>
      <c r="MUP310" s="1457"/>
      <c r="MUQ310" s="1457"/>
      <c r="MUR310" s="1457"/>
      <c r="MUS310" s="1457"/>
      <c r="MUT310" s="1457"/>
      <c r="MUU310" s="1457"/>
      <c r="MUV310" s="1457"/>
      <c r="MUW310" s="1457"/>
      <c r="MUX310" s="1457"/>
      <c r="MUY310" s="1457"/>
      <c r="MUZ310" s="1457"/>
      <c r="MVA310" s="1457"/>
      <c r="MVB310" s="1457"/>
      <c r="MVC310" s="1457"/>
      <c r="MVD310" s="1457"/>
      <c r="MVE310" s="1457"/>
      <c r="MVF310" s="1457"/>
      <c r="MVG310" s="1457"/>
      <c r="MVH310" s="1457"/>
      <c r="MVI310" s="1457"/>
      <c r="MVJ310" s="1457"/>
      <c r="MVK310" s="1457"/>
      <c r="MVL310" s="1458"/>
      <c r="MVM310" s="1456"/>
      <c r="MVN310" s="1457"/>
      <c r="MVO310" s="1457"/>
      <c r="MVP310" s="1457"/>
      <c r="MVQ310" s="1457"/>
      <c r="MVR310" s="1457"/>
      <c r="MVS310" s="1457"/>
      <c r="MVT310" s="1457"/>
      <c r="MVU310" s="1457"/>
      <c r="MVV310" s="1457"/>
      <c r="MVW310" s="1457"/>
      <c r="MVX310" s="1457"/>
      <c r="MVY310" s="1457"/>
      <c r="MVZ310" s="1457"/>
      <c r="MWA310" s="1457"/>
      <c r="MWB310" s="1457"/>
      <c r="MWC310" s="1457"/>
      <c r="MWD310" s="1457"/>
      <c r="MWE310" s="1457"/>
      <c r="MWF310" s="1457"/>
      <c r="MWG310" s="1457"/>
      <c r="MWH310" s="1457"/>
      <c r="MWI310" s="1457"/>
      <c r="MWJ310" s="1457"/>
      <c r="MWK310" s="1457"/>
      <c r="MWL310" s="1457"/>
      <c r="MWM310" s="1457"/>
      <c r="MWN310" s="1457"/>
      <c r="MWO310" s="1457"/>
      <c r="MWP310" s="1457"/>
      <c r="MWQ310" s="1457"/>
      <c r="MWR310" s="1457"/>
      <c r="MWS310" s="1458"/>
      <c r="MWT310" s="1456"/>
      <c r="MWU310" s="1457"/>
      <c r="MWV310" s="1457"/>
      <c r="MWW310" s="1457"/>
      <c r="MWX310" s="1457"/>
      <c r="MWY310" s="1457"/>
      <c r="MWZ310" s="1457"/>
      <c r="MXA310" s="1457"/>
      <c r="MXB310" s="1457"/>
      <c r="MXC310" s="1457"/>
      <c r="MXD310" s="1457"/>
      <c r="MXE310" s="1457"/>
      <c r="MXF310" s="1457"/>
      <c r="MXG310" s="1457"/>
      <c r="MXH310" s="1457"/>
      <c r="MXI310" s="1457"/>
      <c r="MXJ310" s="1457"/>
      <c r="MXK310" s="1457"/>
      <c r="MXL310" s="1457"/>
      <c r="MXM310" s="1457"/>
      <c r="MXN310" s="1457"/>
      <c r="MXO310" s="1457"/>
      <c r="MXP310" s="1457"/>
      <c r="MXQ310" s="1457"/>
      <c r="MXR310" s="1457"/>
      <c r="MXS310" s="1457"/>
      <c r="MXT310" s="1457"/>
      <c r="MXU310" s="1457"/>
      <c r="MXV310" s="1457"/>
      <c r="MXW310" s="1457"/>
      <c r="MXX310" s="1457"/>
      <c r="MXY310" s="1457"/>
      <c r="MXZ310" s="1458"/>
      <c r="MYA310" s="1456"/>
      <c r="MYB310" s="1457"/>
      <c r="MYC310" s="1457"/>
      <c r="MYD310" s="1457"/>
      <c r="MYE310" s="1457"/>
      <c r="MYF310" s="1457"/>
      <c r="MYG310" s="1457"/>
      <c r="MYH310" s="1457"/>
      <c r="MYI310" s="1457"/>
      <c r="MYJ310" s="1457"/>
      <c r="MYK310" s="1457"/>
      <c r="MYL310" s="1457"/>
      <c r="MYM310" s="1457"/>
      <c r="MYN310" s="1457"/>
      <c r="MYO310" s="1457"/>
      <c r="MYP310" s="1457"/>
      <c r="MYQ310" s="1457"/>
      <c r="MYR310" s="1457"/>
      <c r="MYS310" s="1457"/>
      <c r="MYT310" s="1457"/>
      <c r="MYU310" s="1457"/>
      <c r="MYV310" s="1457"/>
      <c r="MYW310" s="1457"/>
      <c r="MYX310" s="1457"/>
      <c r="MYY310" s="1457"/>
      <c r="MYZ310" s="1457"/>
      <c r="MZA310" s="1457"/>
      <c r="MZB310" s="1457"/>
      <c r="MZC310" s="1457"/>
      <c r="MZD310" s="1457"/>
      <c r="MZE310" s="1457"/>
      <c r="MZF310" s="1457"/>
      <c r="MZG310" s="1458"/>
      <c r="MZH310" s="1456"/>
      <c r="MZI310" s="1457"/>
      <c r="MZJ310" s="1457"/>
      <c r="MZK310" s="1457"/>
      <c r="MZL310" s="1457"/>
      <c r="MZM310" s="1457"/>
      <c r="MZN310" s="1457"/>
      <c r="MZO310" s="1457"/>
      <c r="MZP310" s="1457"/>
      <c r="MZQ310" s="1457"/>
      <c r="MZR310" s="1457"/>
      <c r="MZS310" s="1457"/>
      <c r="MZT310" s="1457"/>
      <c r="MZU310" s="1457"/>
      <c r="MZV310" s="1457"/>
      <c r="MZW310" s="1457"/>
      <c r="MZX310" s="1457"/>
      <c r="MZY310" s="1457"/>
      <c r="MZZ310" s="1457"/>
      <c r="NAA310" s="1457"/>
      <c r="NAB310" s="1457"/>
      <c r="NAC310" s="1457"/>
      <c r="NAD310" s="1457"/>
      <c r="NAE310" s="1457"/>
      <c r="NAF310" s="1457"/>
      <c r="NAG310" s="1457"/>
      <c r="NAH310" s="1457"/>
      <c r="NAI310" s="1457"/>
      <c r="NAJ310" s="1457"/>
      <c r="NAK310" s="1457"/>
      <c r="NAL310" s="1457"/>
      <c r="NAM310" s="1457"/>
      <c r="NAN310" s="1458"/>
      <c r="NAO310" s="1456"/>
      <c r="NAP310" s="1457"/>
      <c r="NAQ310" s="1457"/>
      <c r="NAR310" s="1457"/>
      <c r="NAS310" s="1457"/>
      <c r="NAT310" s="1457"/>
      <c r="NAU310" s="1457"/>
      <c r="NAV310" s="1457"/>
      <c r="NAW310" s="1457"/>
      <c r="NAX310" s="1457"/>
      <c r="NAY310" s="1457"/>
      <c r="NAZ310" s="1457"/>
      <c r="NBA310" s="1457"/>
      <c r="NBB310" s="1457"/>
      <c r="NBC310" s="1457"/>
      <c r="NBD310" s="1457"/>
      <c r="NBE310" s="1457"/>
      <c r="NBF310" s="1457"/>
      <c r="NBG310" s="1457"/>
      <c r="NBH310" s="1457"/>
      <c r="NBI310" s="1457"/>
      <c r="NBJ310" s="1457"/>
      <c r="NBK310" s="1457"/>
      <c r="NBL310" s="1457"/>
      <c r="NBM310" s="1457"/>
      <c r="NBN310" s="1457"/>
      <c r="NBO310" s="1457"/>
      <c r="NBP310" s="1457"/>
      <c r="NBQ310" s="1457"/>
      <c r="NBR310" s="1457"/>
      <c r="NBS310" s="1457"/>
      <c r="NBT310" s="1457"/>
      <c r="NBU310" s="1458"/>
      <c r="NBV310" s="1456"/>
      <c r="NBW310" s="1457"/>
      <c r="NBX310" s="1457"/>
      <c r="NBY310" s="1457"/>
      <c r="NBZ310" s="1457"/>
      <c r="NCA310" s="1457"/>
      <c r="NCB310" s="1457"/>
      <c r="NCC310" s="1457"/>
      <c r="NCD310" s="1457"/>
      <c r="NCE310" s="1457"/>
      <c r="NCF310" s="1457"/>
      <c r="NCG310" s="1457"/>
      <c r="NCH310" s="1457"/>
      <c r="NCI310" s="1457"/>
      <c r="NCJ310" s="1457"/>
      <c r="NCK310" s="1457"/>
      <c r="NCL310" s="1457"/>
      <c r="NCM310" s="1457"/>
      <c r="NCN310" s="1457"/>
      <c r="NCO310" s="1457"/>
      <c r="NCP310" s="1457"/>
      <c r="NCQ310" s="1457"/>
      <c r="NCR310" s="1457"/>
      <c r="NCS310" s="1457"/>
      <c r="NCT310" s="1457"/>
      <c r="NCU310" s="1457"/>
      <c r="NCV310" s="1457"/>
      <c r="NCW310" s="1457"/>
      <c r="NCX310" s="1457"/>
      <c r="NCY310" s="1457"/>
      <c r="NCZ310" s="1457"/>
      <c r="NDA310" s="1457"/>
      <c r="NDB310" s="1458"/>
      <c r="NDC310" s="1456"/>
      <c r="NDD310" s="1457"/>
      <c r="NDE310" s="1457"/>
      <c r="NDF310" s="1457"/>
      <c r="NDG310" s="1457"/>
      <c r="NDH310" s="1457"/>
      <c r="NDI310" s="1457"/>
      <c r="NDJ310" s="1457"/>
      <c r="NDK310" s="1457"/>
      <c r="NDL310" s="1457"/>
      <c r="NDM310" s="1457"/>
      <c r="NDN310" s="1457"/>
      <c r="NDO310" s="1457"/>
      <c r="NDP310" s="1457"/>
      <c r="NDQ310" s="1457"/>
      <c r="NDR310" s="1457"/>
      <c r="NDS310" s="1457"/>
      <c r="NDT310" s="1457"/>
      <c r="NDU310" s="1457"/>
      <c r="NDV310" s="1457"/>
      <c r="NDW310" s="1457"/>
      <c r="NDX310" s="1457"/>
      <c r="NDY310" s="1457"/>
      <c r="NDZ310" s="1457"/>
      <c r="NEA310" s="1457"/>
      <c r="NEB310" s="1457"/>
      <c r="NEC310" s="1457"/>
      <c r="NED310" s="1457"/>
      <c r="NEE310" s="1457"/>
      <c r="NEF310" s="1457"/>
      <c r="NEG310" s="1457"/>
      <c r="NEH310" s="1457"/>
      <c r="NEI310" s="1458"/>
      <c r="NEJ310" s="1456"/>
      <c r="NEK310" s="1457"/>
      <c r="NEL310" s="1457"/>
      <c r="NEM310" s="1457"/>
      <c r="NEN310" s="1457"/>
      <c r="NEO310" s="1457"/>
      <c r="NEP310" s="1457"/>
      <c r="NEQ310" s="1457"/>
      <c r="NER310" s="1457"/>
      <c r="NES310" s="1457"/>
      <c r="NET310" s="1457"/>
      <c r="NEU310" s="1457"/>
      <c r="NEV310" s="1457"/>
      <c r="NEW310" s="1457"/>
      <c r="NEX310" s="1457"/>
      <c r="NEY310" s="1457"/>
      <c r="NEZ310" s="1457"/>
      <c r="NFA310" s="1457"/>
      <c r="NFB310" s="1457"/>
      <c r="NFC310" s="1457"/>
      <c r="NFD310" s="1457"/>
      <c r="NFE310" s="1457"/>
      <c r="NFF310" s="1457"/>
      <c r="NFG310" s="1457"/>
      <c r="NFH310" s="1457"/>
      <c r="NFI310" s="1457"/>
      <c r="NFJ310" s="1457"/>
      <c r="NFK310" s="1457"/>
      <c r="NFL310" s="1457"/>
      <c r="NFM310" s="1457"/>
      <c r="NFN310" s="1457"/>
      <c r="NFO310" s="1457"/>
      <c r="NFP310" s="1458"/>
      <c r="NFQ310" s="1456"/>
      <c r="NFR310" s="1457"/>
      <c r="NFS310" s="1457"/>
      <c r="NFT310" s="1457"/>
      <c r="NFU310" s="1457"/>
      <c r="NFV310" s="1457"/>
      <c r="NFW310" s="1457"/>
      <c r="NFX310" s="1457"/>
      <c r="NFY310" s="1457"/>
      <c r="NFZ310" s="1457"/>
      <c r="NGA310" s="1457"/>
      <c r="NGB310" s="1457"/>
      <c r="NGC310" s="1457"/>
      <c r="NGD310" s="1457"/>
      <c r="NGE310" s="1457"/>
      <c r="NGF310" s="1457"/>
      <c r="NGG310" s="1457"/>
      <c r="NGH310" s="1457"/>
      <c r="NGI310" s="1457"/>
      <c r="NGJ310" s="1457"/>
      <c r="NGK310" s="1457"/>
      <c r="NGL310" s="1457"/>
      <c r="NGM310" s="1457"/>
      <c r="NGN310" s="1457"/>
      <c r="NGO310" s="1457"/>
      <c r="NGP310" s="1457"/>
      <c r="NGQ310" s="1457"/>
      <c r="NGR310" s="1457"/>
      <c r="NGS310" s="1457"/>
      <c r="NGT310" s="1457"/>
      <c r="NGU310" s="1457"/>
      <c r="NGV310" s="1457"/>
      <c r="NGW310" s="1458"/>
      <c r="NGX310" s="1456"/>
      <c r="NGY310" s="1457"/>
      <c r="NGZ310" s="1457"/>
      <c r="NHA310" s="1457"/>
      <c r="NHB310" s="1457"/>
      <c r="NHC310" s="1457"/>
      <c r="NHD310" s="1457"/>
      <c r="NHE310" s="1457"/>
      <c r="NHF310" s="1457"/>
      <c r="NHG310" s="1457"/>
      <c r="NHH310" s="1457"/>
      <c r="NHI310" s="1457"/>
      <c r="NHJ310" s="1457"/>
      <c r="NHK310" s="1457"/>
      <c r="NHL310" s="1457"/>
      <c r="NHM310" s="1457"/>
      <c r="NHN310" s="1457"/>
      <c r="NHO310" s="1457"/>
      <c r="NHP310" s="1457"/>
      <c r="NHQ310" s="1457"/>
      <c r="NHR310" s="1457"/>
      <c r="NHS310" s="1457"/>
      <c r="NHT310" s="1457"/>
      <c r="NHU310" s="1457"/>
      <c r="NHV310" s="1457"/>
      <c r="NHW310" s="1457"/>
      <c r="NHX310" s="1457"/>
      <c r="NHY310" s="1457"/>
      <c r="NHZ310" s="1457"/>
      <c r="NIA310" s="1457"/>
      <c r="NIB310" s="1457"/>
      <c r="NIC310" s="1457"/>
      <c r="NID310" s="1458"/>
      <c r="NIE310" s="1456"/>
      <c r="NIF310" s="1457"/>
      <c r="NIG310" s="1457"/>
      <c r="NIH310" s="1457"/>
      <c r="NII310" s="1457"/>
      <c r="NIJ310" s="1457"/>
      <c r="NIK310" s="1457"/>
      <c r="NIL310" s="1457"/>
      <c r="NIM310" s="1457"/>
      <c r="NIN310" s="1457"/>
      <c r="NIO310" s="1457"/>
      <c r="NIP310" s="1457"/>
      <c r="NIQ310" s="1457"/>
      <c r="NIR310" s="1457"/>
      <c r="NIS310" s="1457"/>
      <c r="NIT310" s="1457"/>
      <c r="NIU310" s="1457"/>
      <c r="NIV310" s="1457"/>
      <c r="NIW310" s="1457"/>
      <c r="NIX310" s="1457"/>
      <c r="NIY310" s="1457"/>
      <c r="NIZ310" s="1457"/>
      <c r="NJA310" s="1457"/>
      <c r="NJB310" s="1457"/>
      <c r="NJC310" s="1457"/>
      <c r="NJD310" s="1457"/>
      <c r="NJE310" s="1457"/>
      <c r="NJF310" s="1457"/>
      <c r="NJG310" s="1457"/>
      <c r="NJH310" s="1457"/>
      <c r="NJI310" s="1457"/>
      <c r="NJJ310" s="1457"/>
      <c r="NJK310" s="1458"/>
      <c r="NJL310" s="1456"/>
      <c r="NJM310" s="1457"/>
      <c r="NJN310" s="1457"/>
      <c r="NJO310" s="1457"/>
      <c r="NJP310" s="1457"/>
      <c r="NJQ310" s="1457"/>
      <c r="NJR310" s="1457"/>
      <c r="NJS310" s="1457"/>
      <c r="NJT310" s="1457"/>
      <c r="NJU310" s="1457"/>
      <c r="NJV310" s="1457"/>
      <c r="NJW310" s="1457"/>
      <c r="NJX310" s="1457"/>
      <c r="NJY310" s="1457"/>
      <c r="NJZ310" s="1457"/>
      <c r="NKA310" s="1457"/>
      <c r="NKB310" s="1457"/>
      <c r="NKC310" s="1457"/>
      <c r="NKD310" s="1457"/>
      <c r="NKE310" s="1457"/>
      <c r="NKF310" s="1457"/>
      <c r="NKG310" s="1457"/>
      <c r="NKH310" s="1457"/>
      <c r="NKI310" s="1457"/>
      <c r="NKJ310" s="1457"/>
      <c r="NKK310" s="1457"/>
      <c r="NKL310" s="1457"/>
      <c r="NKM310" s="1457"/>
      <c r="NKN310" s="1457"/>
      <c r="NKO310" s="1457"/>
      <c r="NKP310" s="1457"/>
      <c r="NKQ310" s="1457"/>
      <c r="NKR310" s="1458"/>
      <c r="NKS310" s="1456"/>
      <c r="NKT310" s="1457"/>
      <c r="NKU310" s="1457"/>
      <c r="NKV310" s="1457"/>
      <c r="NKW310" s="1457"/>
      <c r="NKX310" s="1457"/>
      <c r="NKY310" s="1457"/>
      <c r="NKZ310" s="1457"/>
      <c r="NLA310" s="1457"/>
      <c r="NLB310" s="1457"/>
      <c r="NLC310" s="1457"/>
      <c r="NLD310" s="1457"/>
      <c r="NLE310" s="1457"/>
      <c r="NLF310" s="1457"/>
      <c r="NLG310" s="1457"/>
      <c r="NLH310" s="1457"/>
      <c r="NLI310" s="1457"/>
      <c r="NLJ310" s="1457"/>
      <c r="NLK310" s="1457"/>
      <c r="NLL310" s="1457"/>
      <c r="NLM310" s="1457"/>
      <c r="NLN310" s="1457"/>
      <c r="NLO310" s="1457"/>
      <c r="NLP310" s="1457"/>
      <c r="NLQ310" s="1457"/>
      <c r="NLR310" s="1457"/>
      <c r="NLS310" s="1457"/>
      <c r="NLT310" s="1457"/>
      <c r="NLU310" s="1457"/>
      <c r="NLV310" s="1457"/>
      <c r="NLW310" s="1457"/>
      <c r="NLX310" s="1457"/>
      <c r="NLY310" s="1458"/>
      <c r="NLZ310" s="1456"/>
      <c r="NMA310" s="1457"/>
      <c r="NMB310" s="1457"/>
      <c r="NMC310" s="1457"/>
      <c r="NMD310" s="1457"/>
      <c r="NME310" s="1457"/>
      <c r="NMF310" s="1457"/>
      <c r="NMG310" s="1457"/>
      <c r="NMH310" s="1457"/>
      <c r="NMI310" s="1457"/>
      <c r="NMJ310" s="1457"/>
      <c r="NMK310" s="1457"/>
      <c r="NML310" s="1457"/>
      <c r="NMM310" s="1457"/>
      <c r="NMN310" s="1457"/>
      <c r="NMO310" s="1457"/>
      <c r="NMP310" s="1457"/>
      <c r="NMQ310" s="1457"/>
      <c r="NMR310" s="1457"/>
      <c r="NMS310" s="1457"/>
      <c r="NMT310" s="1457"/>
      <c r="NMU310" s="1457"/>
      <c r="NMV310" s="1457"/>
      <c r="NMW310" s="1457"/>
      <c r="NMX310" s="1457"/>
      <c r="NMY310" s="1457"/>
      <c r="NMZ310" s="1457"/>
      <c r="NNA310" s="1457"/>
      <c r="NNB310" s="1457"/>
      <c r="NNC310" s="1457"/>
      <c r="NND310" s="1457"/>
      <c r="NNE310" s="1457"/>
      <c r="NNF310" s="1458"/>
      <c r="NNG310" s="1456"/>
      <c r="NNH310" s="1457"/>
      <c r="NNI310" s="1457"/>
      <c r="NNJ310" s="1457"/>
      <c r="NNK310" s="1457"/>
      <c r="NNL310" s="1457"/>
      <c r="NNM310" s="1457"/>
      <c r="NNN310" s="1457"/>
      <c r="NNO310" s="1457"/>
      <c r="NNP310" s="1457"/>
      <c r="NNQ310" s="1457"/>
      <c r="NNR310" s="1457"/>
      <c r="NNS310" s="1457"/>
      <c r="NNT310" s="1457"/>
      <c r="NNU310" s="1457"/>
      <c r="NNV310" s="1457"/>
      <c r="NNW310" s="1457"/>
      <c r="NNX310" s="1457"/>
      <c r="NNY310" s="1457"/>
      <c r="NNZ310" s="1457"/>
      <c r="NOA310" s="1457"/>
      <c r="NOB310" s="1457"/>
      <c r="NOC310" s="1457"/>
      <c r="NOD310" s="1457"/>
      <c r="NOE310" s="1457"/>
      <c r="NOF310" s="1457"/>
      <c r="NOG310" s="1457"/>
      <c r="NOH310" s="1457"/>
      <c r="NOI310" s="1457"/>
      <c r="NOJ310" s="1457"/>
      <c r="NOK310" s="1457"/>
      <c r="NOL310" s="1457"/>
      <c r="NOM310" s="1458"/>
      <c r="NON310" s="1456"/>
      <c r="NOO310" s="1457"/>
      <c r="NOP310" s="1457"/>
      <c r="NOQ310" s="1457"/>
      <c r="NOR310" s="1457"/>
      <c r="NOS310" s="1457"/>
      <c r="NOT310" s="1457"/>
      <c r="NOU310" s="1457"/>
      <c r="NOV310" s="1457"/>
      <c r="NOW310" s="1457"/>
      <c r="NOX310" s="1457"/>
      <c r="NOY310" s="1457"/>
      <c r="NOZ310" s="1457"/>
      <c r="NPA310" s="1457"/>
      <c r="NPB310" s="1457"/>
      <c r="NPC310" s="1457"/>
      <c r="NPD310" s="1457"/>
      <c r="NPE310" s="1457"/>
      <c r="NPF310" s="1457"/>
      <c r="NPG310" s="1457"/>
      <c r="NPH310" s="1457"/>
      <c r="NPI310" s="1457"/>
      <c r="NPJ310" s="1457"/>
      <c r="NPK310" s="1457"/>
      <c r="NPL310" s="1457"/>
      <c r="NPM310" s="1457"/>
      <c r="NPN310" s="1457"/>
      <c r="NPO310" s="1457"/>
      <c r="NPP310" s="1457"/>
      <c r="NPQ310" s="1457"/>
      <c r="NPR310" s="1457"/>
      <c r="NPS310" s="1457"/>
      <c r="NPT310" s="1458"/>
      <c r="NPU310" s="1456"/>
      <c r="NPV310" s="1457"/>
      <c r="NPW310" s="1457"/>
      <c r="NPX310" s="1457"/>
      <c r="NPY310" s="1457"/>
      <c r="NPZ310" s="1457"/>
      <c r="NQA310" s="1457"/>
      <c r="NQB310" s="1457"/>
      <c r="NQC310" s="1457"/>
      <c r="NQD310" s="1457"/>
      <c r="NQE310" s="1457"/>
      <c r="NQF310" s="1457"/>
      <c r="NQG310" s="1457"/>
      <c r="NQH310" s="1457"/>
      <c r="NQI310" s="1457"/>
      <c r="NQJ310" s="1457"/>
      <c r="NQK310" s="1457"/>
      <c r="NQL310" s="1457"/>
      <c r="NQM310" s="1457"/>
      <c r="NQN310" s="1457"/>
      <c r="NQO310" s="1457"/>
      <c r="NQP310" s="1457"/>
      <c r="NQQ310" s="1457"/>
      <c r="NQR310" s="1457"/>
      <c r="NQS310" s="1457"/>
      <c r="NQT310" s="1457"/>
      <c r="NQU310" s="1457"/>
      <c r="NQV310" s="1457"/>
      <c r="NQW310" s="1457"/>
      <c r="NQX310" s="1457"/>
      <c r="NQY310" s="1457"/>
      <c r="NQZ310" s="1457"/>
      <c r="NRA310" s="1458"/>
      <c r="NRB310" s="1456"/>
      <c r="NRC310" s="1457"/>
      <c r="NRD310" s="1457"/>
      <c r="NRE310" s="1457"/>
      <c r="NRF310" s="1457"/>
      <c r="NRG310" s="1457"/>
      <c r="NRH310" s="1457"/>
      <c r="NRI310" s="1457"/>
      <c r="NRJ310" s="1457"/>
      <c r="NRK310" s="1457"/>
      <c r="NRL310" s="1457"/>
      <c r="NRM310" s="1457"/>
      <c r="NRN310" s="1457"/>
      <c r="NRO310" s="1457"/>
      <c r="NRP310" s="1457"/>
      <c r="NRQ310" s="1457"/>
      <c r="NRR310" s="1457"/>
      <c r="NRS310" s="1457"/>
      <c r="NRT310" s="1457"/>
      <c r="NRU310" s="1457"/>
      <c r="NRV310" s="1457"/>
      <c r="NRW310" s="1457"/>
      <c r="NRX310" s="1457"/>
      <c r="NRY310" s="1457"/>
      <c r="NRZ310" s="1457"/>
      <c r="NSA310" s="1457"/>
      <c r="NSB310" s="1457"/>
      <c r="NSC310" s="1457"/>
      <c r="NSD310" s="1457"/>
      <c r="NSE310" s="1457"/>
      <c r="NSF310" s="1457"/>
      <c r="NSG310" s="1457"/>
      <c r="NSH310" s="1458"/>
      <c r="NSI310" s="1456"/>
      <c r="NSJ310" s="1457"/>
      <c r="NSK310" s="1457"/>
      <c r="NSL310" s="1457"/>
      <c r="NSM310" s="1457"/>
      <c r="NSN310" s="1457"/>
      <c r="NSO310" s="1457"/>
      <c r="NSP310" s="1457"/>
      <c r="NSQ310" s="1457"/>
      <c r="NSR310" s="1457"/>
      <c r="NSS310" s="1457"/>
      <c r="NST310" s="1457"/>
      <c r="NSU310" s="1457"/>
      <c r="NSV310" s="1457"/>
      <c r="NSW310" s="1457"/>
      <c r="NSX310" s="1457"/>
      <c r="NSY310" s="1457"/>
      <c r="NSZ310" s="1457"/>
      <c r="NTA310" s="1457"/>
      <c r="NTB310" s="1457"/>
      <c r="NTC310" s="1457"/>
      <c r="NTD310" s="1457"/>
      <c r="NTE310" s="1457"/>
      <c r="NTF310" s="1457"/>
      <c r="NTG310" s="1457"/>
      <c r="NTH310" s="1457"/>
      <c r="NTI310" s="1457"/>
      <c r="NTJ310" s="1457"/>
      <c r="NTK310" s="1457"/>
      <c r="NTL310" s="1457"/>
      <c r="NTM310" s="1457"/>
      <c r="NTN310" s="1457"/>
      <c r="NTO310" s="1458"/>
      <c r="NTP310" s="1456"/>
      <c r="NTQ310" s="1457"/>
      <c r="NTR310" s="1457"/>
      <c r="NTS310" s="1457"/>
      <c r="NTT310" s="1457"/>
      <c r="NTU310" s="1457"/>
      <c r="NTV310" s="1457"/>
      <c r="NTW310" s="1457"/>
      <c r="NTX310" s="1457"/>
      <c r="NTY310" s="1457"/>
      <c r="NTZ310" s="1457"/>
      <c r="NUA310" s="1457"/>
      <c r="NUB310" s="1457"/>
      <c r="NUC310" s="1457"/>
      <c r="NUD310" s="1457"/>
      <c r="NUE310" s="1457"/>
      <c r="NUF310" s="1457"/>
      <c r="NUG310" s="1457"/>
      <c r="NUH310" s="1457"/>
      <c r="NUI310" s="1457"/>
      <c r="NUJ310" s="1457"/>
      <c r="NUK310" s="1457"/>
      <c r="NUL310" s="1457"/>
      <c r="NUM310" s="1457"/>
      <c r="NUN310" s="1457"/>
      <c r="NUO310" s="1457"/>
      <c r="NUP310" s="1457"/>
      <c r="NUQ310" s="1457"/>
      <c r="NUR310" s="1457"/>
      <c r="NUS310" s="1457"/>
      <c r="NUT310" s="1457"/>
      <c r="NUU310" s="1457"/>
      <c r="NUV310" s="1458"/>
      <c r="NUW310" s="1456"/>
      <c r="NUX310" s="1457"/>
      <c r="NUY310" s="1457"/>
      <c r="NUZ310" s="1457"/>
      <c r="NVA310" s="1457"/>
      <c r="NVB310" s="1457"/>
      <c r="NVC310" s="1457"/>
      <c r="NVD310" s="1457"/>
      <c r="NVE310" s="1457"/>
      <c r="NVF310" s="1457"/>
      <c r="NVG310" s="1457"/>
      <c r="NVH310" s="1457"/>
      <c r="NVI310" s="1457"/>
      <c r="NVJ310" s="1457"/>
      <c r="NVK310" s="1457"/>
      <c r="NVL310" s="1457"/>
      <c r="NVM310" s="1457"/>
      <c r="NVN310" s="1457"/>
      <c r="NVO310" s="1457"/>
      <c r="NVP310" s="1457"/>
      <c r="NVQ310" s="1457"/>
      <c r="NVR310" s="1457"/>
      <c r="NVS310" s="1457"/>
      <c r="NVT310" s="1457"/>
      <c r="NVU310" s="1457"/>
      <c r="NVV310" s="1457"/>
      <c r="NVW310" s="1457"/>
      <c r="NVX310" s="1457"/>
      <c r="NVY310" s="1457"/>
      <c r="NVZ310" s="1457"/>
      <c r="NWA310" s="1457"/>
      <c r="NWB310" s="1457"/>
      <c r="NWC310" s="1458"/>
      <c r="NWD310" s="1456"/>
      <c r="NWE310" s="1457"/>
      <c r="NWF310" s="1457"/>
      <c r="NWG310" s="1457"/>
      <c r="NWH310" s="1457"/>
      <c r="NWI310" s="1457"/>
      <c r="NWJ310" s="1457"/>
      <c r="NWK310" s="1457"/>
      <c r="NWL310" s="1457"/>
      <c r="NWM310" s="1457"/>
      <c r="NWN310" s="1457"/>
      <c r="NWO310" s="1457"/>
      <c r="NWP310" s="1457"/>
      <c r="NWQ310" s="1457"/>
      <c r="NWR310" s="1457"/>
      <c r="NWS310" s="1457"/>
      <c r="NWT310" s="1457"/>
      <c r="NWU310" s="1457"/>
      <c r="NWV310" s="1457"/>
      <c r="NWW310" s="1457"/>
      <c r="NWX310" s="1457"/>
      <c r="NWY310" s="1457"/>
      <c r="NWZ310" s="1457"/>
      <c r="NXA310" s="1457"/>
      <c r="NXB310" s="1457"/>
      <c r="NXC310" s="1457"/>
      <c r="NXD310" s="1457"/>
      <c r="NXE310" s="1457"/>
      <c r="NXF310" s="1457"/>
      <c r="NXG310" s="1457"/>
      <c r="NXH310" s="1457"/>
      <c r="NXI310" s="1457"/>
      <c r="NXJ310" s="1458"/>
      <c r="NXK310" s="1456"/>
      <c r="NXL310" s="1457"/>
      <c r="NXM310" s="1457"/>
      <c r="NXN310" s="1457"/>
      <c r="NXO310" s="1457"/>
      <c r="NXP310" s="1457"/>
      <c r="NXQ310" s="1457"/>
      <c r="NXR310" s="1457"/>
      <c r="NXS310" s="1457"/>
      <c r="NXT310" s="1457"/>
      <c r="NXU310" s="1457"/>
      <c r="NXV310" s="1457"/>
      <c r="NXW310" s="1457"/>
      <c r="NXX310" s="1457"/>
      <c r="NXY310" s="1457"/>
      <c r="NXZ310" s="1457"/>
      <c r="NYA310" s="1457"/>
      <c r="NYB310" s="1457"/>
      <c r="NYC310" s="1457"/>
      <c r="NYD310" s="1457"/>
      <c r="NYE310" s="1457"/>
      <c r="NYF310" s="1457"/>
      <c r="NYG310" s="1457"/>
      <c r="NYH310" s="1457"/>
      <c r="NYI310" s="1457"/>
      <c r="NYJ310" s="1457"/>
      <c r="NYK310" s="1457"/>
      <c r="NYL310" s="1457"/>
      <c r="NYM310" s="1457"/>
      <c r="NYN310" s="1457"/>
      <c r="NYO310" s="1457"/>
      <c r="NYP310" s="1457"/>
      <c r="NYQ310" s="1458"/>
      <c r="NYR310" s="1456"/>
      <c r="NYS310" s="1457"/>
      <c r="NYT310" s="1457"/>
      <c r="NYU310" s="1457"/>
      <c r="NYV310" s="1457"/>
      <c r="NYW310" s="1457"/>
      <c r="NYX310" s="1457"/>
      <c r="NYY310" s="1457"/>
      <c r="NYZ310" s="1457"/>
      <c r="NZA310" s="1457"/>
      <c r="NZB310" s="1457"/>
      <c r="NZC310" s="1457"/>
      <c r="NZD310" s="1457"/>
      <c r="NZE310" s="1457"/>
      <c r="NZF310" s="1457"/>
      <c r="NZG310" s="1457"/>
      <c r="NZH310" s="1457"/>
      <c r="NZI310" s="1457"/>
      <c r="NZJ310" s="1457"/>
      <c r="NZK310" s="1457"/>
      <c r="NZL310" s="1457"/>
      <c r="NZM310" s="1457"/>
      <c r="NZN310" s="1457"/>
      <c r="NZO310" s="1457"/>
      <c r="NZP310" s="1457"/>
      <c r="NZQ310" s="1457"/>
      <c r="NZR310" s="1457"/>
      <c r="NZS310" s="1457"/>
      <c r="NZT310" s="1457"/>
      <c r="NZU310" s="1457"/>
      <c r="NZV310" s="1457"/>
      <c r="NZW310" s="1457"/>
      <c r="NZX310" s="1458"/>
      <c r="NZY310" s="1456"/>
      <c r="NZZ310" s="1457"/>
      <c r="OAA310" s="1457"/>
      <c r="OAB310" s="1457"/>
      <c r="OAC310" s="1457"/>
      <c r="OAD310" s="1457"/>
      <c r="OAE310" s="1457"/>
      <c r="OAF310" s="1457"/>
      <c r="OAG310" s="1457"/>
      <c r="OAH310" s="1457"/>
      <c r="OAI310" s="1457"/>
      <c r="OAJ310" s="1457"/>
      <c r="OAK310" s="1457"/>
      <c r="OAL310" s="1457"/>
      <c r="OAM310" s="1457"/>
      <c r="OAN310" s="1457"/>
      <c r="OAO310" s="1457"/>
      <c r="OAP310" s="1457"/>
      <c r="OAQ310" s="1457"/>
      <c r="OAR310" s="1457"/>
      <c r="OAS310" s="1457"/>
      <c r="OAT310" s="1457"/>
      <c r="OAU310" s="1457"/>
      <c r="OAV310" s="1457"/>
      <c r="OAW310" s="1457"/>
      <c r="OAX310" s="1457"/>
      <c r="OAY310" s="1457"/>
      <c r="OAZ310" s="1457"/>
      <c r="OBA310" s="1457"/>
      <c r="OBB310" s="1457"/>
      <c r="OBC310" s="1457"/>
      <c r="OBD310" s="1457"/>
      <c r="OBE310" s="1458"/>
      <c r="OBF310" s="1456"/>
      <c r="OBG310" s="1457"/>
      <c r="OBH310" s="1457"/>
      <c r="OBI310" s="1457"/>
      <c r="OBJ310" s="1457"/>
      <c r="OBK310" s="1457"/>
      <c r="OBL310" s="1457"/>
      <c r="OBM310" s="1457"/>
      <c r="OBN310" s="1457"/>
      <c r="OBO310" s="1457"/>
      <c r="OBP310" s="1457"/>
      <c r="OBQ310" s="1457"/>
      <c r="OBR310" s="1457"/>
      <c r="OBS310" s="1457"/>
      <c r="OBT310" s="1457"/>
      <c r="OBU310" s="1457"/>
      <c r="OBV310" s="1457"/>
      <c r="OBW310" s="1457"/>
      <c r="OBX310" s="1457"/>
      <c r="OBY310" s="1457"/>
      <c r="OBZ310" s="1457"/>
      <c r="OCA310" s="1457"/>
      <c r="OCB310" s="1457"/>
      <c r="OCC310" s="1457"/>
      <c r="OCD310" s="1457"/>
      <c r="OCE310" s="1457"/>
      <c r="OCF310" s="1457"/>
      <c r="OCG310" s="1457"/>
      <c r="OCH310" s="1457"/>
      <c r="OCI310" s="1457"/>
      <c r="OCJ310" s="1457"/>
      <c r="OCK310" s="1457"/>
      <c r="OCL310" s="1458"/>
      <c r="OCM310" s="1456"/>
      <c r="OCN310" s="1457"/>
      <c r="OCO310" s="1457"/>
      <c r="OCP310" s="1457"/>
      <c r="OCQ310" s="1457"/>
      <c r="OCR310" s="1457"/>
      <c r="OCS310" s="1457"/>
      <c r="OCT310" s="1457"/>
      <c r="OCU310" s="1457"/>
      <c r="OCV310" s="1457"/>
      <c r="OCW310" s="1457"/>
      <c r="OCX310" s="1457"/>
      <c r="OCY310" s="1457"/>
      <c r="OCZ310" s="1457"/>
      <c r="ODA310" s="1457"/>
      <c r="ODB310" s="1457"/>
      <c r="ODC310" s="1457"/>
      <c r="ODD310" s="1457"/>
      <c r="ODE310" s="1457"/>
      <c r="ODF310" s="1457"/>
      <c r="ODG310" s="1457"/>
      <c r="ODH310" s="1457"/>
      <c r="ODI310" s="1457"/>
      <c r="ODJ310" s="1457"/>
      <c r="ODK310" s="1457"/>
      <c r="ODL310" s="1457"/>
      <c r="ODM310" s="1457"/>
      <c r="ODN310" s="1457"/>
      <c r="ODO310" s="1457"/>
      <c r="ODP310" s="1457"/>
      <c r="ODQ310" s="1457"/>
      <c r="ODR310" s="1457"/>
      <c r="ODS310" s="1458"/>
      <c r="ODT310" s="1456"/>
      <c r="ODU310" s="1457"/>
      <c r="ODV310" s="1457"/>
      <c r="ODW310" s="1457"/>
      <c r="ODX310" s="1457"/>
      <c r="ODY310" s="1457"/>
      <c r="ODZ310" s="1457"/>
      <c r="OEA310" s="1457"/>
      <c r="OEB310" s="1457"/>
      <c r="OEC310" s="1457"/>
      <c r="OED310" s="1457"/>
      <c r="OEE310" s="1457"/>
      <c r="OEF310" s="1457"/>
      <c r="OEG310" s="1457"/>
      <c r="OEH310" s="1457"/>
      <c r="OEI310" s="1457"/>
      <c r="OEJ310" s="1457"/>
      <c r="OEK310" s="1457"/>
      <c r="OEL310" s="1457"/>
      <c r="OEM310" s="1457"/>
      <c r="OEN310" s="1457"/>
      <c r="OEO310" s="1457"/>
      <c r="OEP310" s="1457"/>
      <c r="OEQ310" s="1457"/>
      <c r="OER310" s="1457"/>
      <c r="OES310" s="1457"/>
      <c r="OET310" s="1457"/>
      <c r="OEU310" s="1457"/>
      <c r="OEV310" s="1457"/>
      <c r="OEW310" s="1457"/>
      <c r="OEX310" s="1457"/>
      <c r="OEY310" s="1457"/>
      <c r="OEZ310" s="1458"/>
      <c r="OFA310" s="1456"/>
      <c r="OFB310" s="1457"/>
      <c r="OFC310" s="1457"/>
      <c r="OFD310" s="1457"/>
      <c r="OFE310" s="1457"/>
      <c r="OFF310" s="1457"/>
      <c r="OFG310" s="1457"/>
      <c r="OFH310" s="1457"/>
      <c r="OFI310" s="1457"/>
      <c r="OFJ310" s="1457"/>
      <c r="OFK310" s="1457"/>
      <c r="OFL310" s="1457"/>
      <c r="OFM310" s="1457"/>
      <c r="OFN310" s="1457"/>
      <c r="OFO310" s="1457"/>
      <c r="OFP310" s="1457"/>
      <c r="OFQ310" s="1457"/>
      <c r="OFR310" s="1457"/>
      <c r="OFS310" s="1457"/>
      <c r="OFT310" s="1457"/>
      <c r="OFU310" s="1457"/>
      <c r="OFV310" s="1457"/>
      <c r="OFW310" s="1457"/>
      <c r="OFX310" s="1457"/>
      <c r="OFY310" s="1457"/>
      <c r="OFZ310" s="1457"/>
      <c r="OGA310" s="1457"/>
      <c r="OGB310" s="1457"/>
      <c r="OGC310" s="1457"/>
      <c r="OGD310" s="1457"/>
      <c r="OGE310" s="1457"/>
      <c r="OGF310" s="1457"/>
      <c r="OGG310" s="1458"/>
      <c r="OGH310" s="1456"/>
      <c r="OGI310" s="1457"/>
      <c r="OGJ310" s="1457"/>
      <c r="OGK310" s="1457"/>
      <c r="OGL310" s="1457"/>
      <c r="OGM310" s="1457"/>
      <c r="OGN310" s="1457"/>
      <c r="OGO310" s="1457"/>
      <c r="OGP310" s="1457"/>
      <c r="OGQ310" s="1457"/>
      <c r="OGR310" s="1457"/>
      <c r="OGS310" s="1457"/>
      <c r="OGT310" s="1457"/>
      <c r="OGU310" s="1457"/>
      <c r="OGV310" s="1457"/>
      <c r="OGW310" s="1457"/>
      <c r="OGX310" s="1457"/>
      <c r="OGY310" s="1457"/>
      <c r="OGZ310" s="1457"/>
      <c r="OHA310" s="1457"/>
      <c r="OHB310" s="1457"/>
      <c r="OHC310" s="1457"/>
      <c r="OHD310" s="1457"/>
      <c r="OHE310" s="1457"/>
      <c r="OHF310" s="1457"/>
      <c r="OHG310" s="1457"/>
      <c r="OHH310" s="1457"/>
      <c r="OHI310" s="1457"/>
      <c r="OHJ310" s="1457"/>
      <c r="OHK310" s="1457"/>
      <c r="OHL310" s="1457"/>
      <c r="OHM310" s="1457"/>
      <c r="OHN310" s="1458"/>
      <c r="OHO310" s="1456"/>
      <c r="OHP310" s="1457"/>
      <c r="OHQ310" s="1457"/>
      <c r="OHR310" s="1457"/>
      <c r="OHS310" s="1457"/>
      <c r="OHT310" s="1457"/>
      <c r="OHU310" s="1457"/>
      <c r="OHV310" s="1457"/>
      <c r="OHW310" s="1457"/>
      <c r="OHX310" s="1457"/>
      <c r="OHY310" s="1457"/>
      <c r="OHZ310" s="1457"/>
      <c r="OIA310" s="1457"/>
      <c r="OIB310" s="1457"/>
      <c r="OIC310" s="1457"/>
      <c r="OID310" s="1457"/>
      <c r="OIE310" s="1457"/>
      <c r="OIF310" s="1457"/>
      <c r="OIG310" s="1457"/>
      <c r="OIH310" s="1457"/>
      <c r="OII310" s="1457"/>
      <c r="OIJ310" s="1457"/>
      <c r="OIK310" s="1457"/>
      <c r="OIL310" s="1457"/>
      <c r="OIM310" s="1457"/>
      <c r="OIN310" s="1457"/>
      <c r="OIO310" s="1457"/>
      <c r="OIP310" s="1457"/>
      <c r="OIQ310" s="1457"/>
      <c r="OIR310" s="1457"/>
      <c r="OIS310" s="1457"/>
      <c r="OIT310" s="1457"/>
      <c r="OIU310" s="1458"/>
      <c r="OIV310" s="1456"/>
      <c r="OIW310" s="1457"/>
      <c r="OIX310" s="1457"/>
      <c r="OIY310" s="1457"/>
      <c r="OIZ310" s="1457"/>
      <c r="OJA310" s="1457"/>
      <c r="OJB310" s="1457"/>
      <c r="OJC310" s="1457"/>
      <c r="OJD310" s="1457"/>
      <c r="OJE310" s="1457"/>
      <c r="OJF310" s="1457"/>
      <c r="OJG310" s="1457"/>
      <c r="OJH310" s="1457"/>
      <c r="OJI310" s="1457"/>
      <c r="OJJ310" s="1457"/>
      <c r="OJK310" s="1457"/>
      <c r="OJL310" s="1457"/>
      <c r="OJM310" s="1457"/>
      <c r="OJN310" s="1457"/>
      <c r="OJO310" s="1457"/>
      <c r="OJP310" s="1457"/>
      <c r="OJQ310" s="1457"/>
      <c r="OJR310" s="1457"/>
      <c r="OJS310" s="1457"/>
      <c r="OJT310" s="1457"/>
      <c r="OJU310" s="1457"/>
      <c r="OJV310" s="1457"/>
      <c r="OJW310" s="1457"/>
      <c r="OJX310" s="1457"/>
      <c r="OJY310" s="1457"/>
      <c r="OJZ310" s="1457"/>
      <c r="OKA310" s="1457"/>
      <c r="OKB310" s="1458"/>
      <c r="OKC310" s="1456"/>
      <c r="OKD310" s="1457"/>
      <c r="OKE310" s="1457"/>
      <c r="OKF310" s="1457"/>
      <c r="OKG310" s="1457"/>
      <c r="OKH310" s="1457"/>
      <c r="OKI310" s="1457"/>
      <c r="OKJ310" s="1457"/>
      <c r="OKK310" s="1457"/>
      <c r="OKL310" s="1457"/>
      <c r="OKM310" s="1457"/>
      <c r="OKN310" s="1457"/>
      <c r="OKO310" s="1457"/>
      <c r="OKP310" s="1457"/>
      <c r="OKQ310" s="1457"/>
      <c r="OKR310" s="1457"/>
      <c r="OKS310" s="1457"/>
      <c r="OKT310" s="1457"/>
      <c r="OKU310" s="1457"/>
      <c r="OKV310" s="1457"/>
      <c r="OKW310" s="1457"/>
      <c r="OKX310" s="1457"/>
      <c r="OKY310" s="1457"/>
      <c r="OKZ310" s="1457"/>
      <c r="OLA310" s="1457"/>
      <c r="OLB310" s="1457"/>
      <c r="OLC310" s="1457"/>
      <c r="OLD310" s="1457"/>
      <c r="OLE310" s="1457"/>
      <c r="OLF310" s="1457"/>
      <c r="OLG310" s="1457"/>
      <c r="OLH310" s="1457"/>
      <c r="OLI310" s="1458"/>
      <c r="OLJ310" s="1456"/>
      <c r="OLK310" s="1457"/>
      <c r="OLL310" s="1457"/>
      <c r="OLM310" s="1457"/>
      <c r="OLN310" s="1457"/>
      <c r="OLO310" s="1457"/>
      <c r="OLP310" s="1457"/>
      <c r="OLQ310" s="1457"/>
      <c r="OLR310" s="1457"/>
      <c r="OLS310" s="1457"/>
      <c r="OLT310" s="1457"/>
      <c r="OLU310" s="1457"/>
      <c r="OLV310" s="1457"/>
      <c r="OLW310" s="1457"/>
      <c r="OLX310" s="1457"/>
      <c r="OLY310" s="1457"/>
      <c r="OLZ310" s="1457"/>
      <c r="OMA310" s="1457"/>
      <c r="OMB310" s="1457"/>
      <c r="OMC310" s="1457"/>
      <c r="OMD310" s="1457"/>
      <c r="OME310" s="1457"/>
      <c r="OMF310" s="1457"/>
      <c r="OMG310" s="1457"/>
      <c r="OMH310" s="1457"/>
      <c r="OMI310" s="1457"/>
      <c r="OMJ310" s="1457"/>
      <c r="OMK310" s="1457"/>
      <c r="OML310" s="1457"/>
      <c r="OMM310" s="1457"/>
      <c r="OMN310" s="1457"/>
      <c r="OMO310" s="1457"/>
      <c r="OMP310" s="1458"/>
      <c r="OMQ310" s="1456"/>
      <c r="OMR310" s="1457"/>
      <c r="OMS310" s="1457"/>
      <c r="OMT310" s="1457"/>
      <c r="OMU310" s="1457"/>
      <c r="OMV310" s="1457"/>
      <c r="OMW310" s="1457"/>
      <c r="OMX310" s="1457"/>
      <c r="OMY310" s="1457"/>
      <c r="OMZ310" s="1457"/>
      <c r="ONA310" s="1457"/>
      <c r="ONB310" s="1457"/>
      <c r="ONC310" s="1457"/>
      <c r="OND310" s="1457"/>
      <c r="ONE310" s="1457"/>
      <c r="ONF310" s="1457"/>
      <c r="ONG310" s="1457"/>
      <c r="ONH310" s="1457"/>
      <c r="ONI310" s="1457"/>
      <c r="ONJ310" s="1457"/>
      <c r="ONK310" s="1457"/>
      <c r="ONL310" s="1457"/>
      <c r="ONM310" s="1457"/>
      <c r="ONN310" s="1457"/>
      <c r="ONO310" s="1457"/>
      <c r="ONP310" s="1457"/>
      <c r="ONQ310" s="1457"/>
      <c r="ONR310" s="1457"/>
      <c r="ONS310" s="1457"/>
      <c r="ONT310" s="1457"/>
      <c r="ONU310" s="1457"/>
      <c r="ONV310" s="1457"/>
      <c r="ONW310" s="1458"/>
      <c r="ONX310" s="1456"/>
      <c r="ONY310" s="1457"/>
      <c r="ONZ310" s="1457"/>
      <c r="OOA310" s="1457"/>
      <c r="OOB310" s="1457"/>
      <c r="OOC310" s="1457"/>
      <c r="OOD310" s="1457"/>
      <c r="OOE310" s="1457"/>
      <c r="OOF310" s="1457"/>
      <c r="OOG310" s="1457"/>
      <c r="OOH310" s="1457"/>
      <c r="OOI310" s="1457"/>
      <c r="OOJ310" s="1457"/>
      <c r="OOK310" s="1457"/>
      <c r="OOL310" s="1457"/>
      <c r="OOM310" s="1457"/>
      <c r="OON310" s="1457"/>
      <c r="OOO310" s="1457"/>
      <c r="OOP310" s="1457"/>
      <c r="OOQ310" s="1457"/>
      <c r="OOR310" s="1457"/>
      <c r="OOS310" s="1457"/>
      <c r="OOT310" s="1457"/>
      <c r="OOU310" s="1457"/>
      <c r="OOV310" s="1457"/>
      <c r="OOW310" s="1457"/>
      <c r="OOX310" s="1457"/>
      <c r="OOY310" s="1457"/>
      <c r="OOZ310" s="1457"/>
      <c r="OPA310" s="1457"/>
      <c r="OPB310" s="1457"/>
      <c r="OPC310" s="1457"/>
      <c r="OPD310" s="1458"/>
      <c r="OPE310" s="1456"/>
      <c r="OPF310" s="1457"/>
      <c r="OPG310" s="1457"/>
      <c r="OPH310" s="1457"/>
      <c r="OPI310" s="1457"/>
      <c r="OPJ310" s="1457"/>
      <c r="OPK310" s="1457"/>
      <c r="OPL310" s="1457"/>
      <c r="OPM310" s="1457"/>
      <c r="OPN310" s="1457"/>
      <c r="OPO310" s="1457"/>
      <c r="OPP310" s="1457"/>
      <c r="OPQ310" s="1457"/>
      <c r="OPR310" s="1457"/>
      <c r="OPS310" s="1457"/>
      <c r="OPT310" s="1457"/>
      <c r="OPU310" s="1457"/>
      <c r="OPV310" s="1457"/>
      <c r="OPW310" s="1457"/>
      <c r="OPX310" s="1457"/>
      <c r="OPY310" s="1457"/>
      <c r="OPZ310" s="1457"/>
      <c r="OQA310" s="1457"/>
      <c r="OQB310" s="1457"/>
      <c r="OQC310" s="1457"/>
      <c r="OQD310" s="1457"/>
      <c r="OQE310" s="1457"/>
      <c r="OQF310" s="1457"/>
      <c r="OQG310" s="1457"/>
      <c r="OQH310" s="1457"/>
      <c r="OQI310" s="1457"/>
      <c r="OQJ310" s="1457"/>
      <c r="OQK310" s="1458"/>
      <c r="OQL310" s="1456"/>
      <c r="OQM310" s="1457"/>
      <c r="OQN310" s="1457"/>
      <c r="OQO310" s="1457"/>
      <c r="OQP310" s="1457"/>
      <c r="OQQ310" s="1457"/>
      <c r="OQR310" s="1457"/>
      <c r="OQS310" s="1457"/>
      <c r="OQT310" s="1457"/>
      <c r="OQU310" s="1457"/>
      <c r="OQV310" s="1457"/>
      <c r="OQW310" s="1457"/>
      <c r="OQX310" s="1457"/>
      <c r="OQY310" s="1457"/>
      <c r="OQZ310" s="1457"/>
      <c r="ORA310" s="1457"/>
      <c r="ORB310" s="1457"/>
      <c r="ORC310" s="1457"/>
      <c r="ORD310" s="1457"/>
      <c r="ORE310" s="1457"/>
      <c r="ORF310" s="1457"/>
      <c r="ORG310" s="1457"/>
      <c r="ORH310" s="1457"/>
      <c r="ORI310" s="1457"/>
      <c r="ORJ310" s="1457"/>
      <c r="ORK310" s="1457"/>
      <c r="ORL310" s="1457"/>
      <c r="ORM310" s="1457"/>
      <c r="ORN310" s="1457"/>
      <c r="ORO310" s="1457"/>
      <c r="ORP310" s="1457"/>
      <c r="ORQ310" s="1457"/>
      <c r="ORR310" s="1458"/>
      <c r="ORS310" s="1456"/>
      <c r="ORT310" s="1457"/>
      <c r="ORU310" s="1457"/>
      <c r="ORV310" s="1457"/>
      <c r="ORW310" s="1457"/>
      <c r="ORX310" s="1457"/>
      <c r="ORY310" s="1457"/>
      <c r="ORZ310" s="1457"/>
      <c r="OSA310" s="1457"/>
      <c r="OSB310" s="1457"/>
      <c r="OSC310" s="1457"/>
      <c r="OSD310" s="1457"/>
      <c r="OSE310" s="1457"/>
      <c r="OSF310" s="1457"/>
      <c r="OSG310" s="1457"/>
      <c r="OSH310" s="1457"/>
      <c r="OSI310" s="1457"/>
      <c r="OSJ310" s="1457"/>
      <c r="OSK310" s="1457"/>
      <c r="OSL310" s="1457"/>
      <c r="OSM310" s="1457"/>
      <c r="OSN310" s="1457"/>
      <c r="OSO310" s="1457"/>
      <c r="OSP310" s="1457"/>
      <c r="OSQ310" s="1457"/>
      <c r="OSR310" s="1457"/>
      <c r="OSS310" s="1457"/>
      <c r="OST310" s="1457"/>
      <c r="OSU310" s="1457"/>
      <c r="OSV310" s="1457"/>
      <c r="OSW310" s="1457"/>
      <c r="OSX310" s="1457"/>
      <c r="OSY310" s="1458"/>
      <c r="OSZ310" s="1456"/>
      <c r="OTA310" s="1457"/>
      <c r="OTB310" s="1457"/>
      <c r="OTC310" s="1457"/>
      <c r="OTD310" s="1457"/>
      <c r="OTE310" s="1457"/>
      <c r="OTF310" s="1457"/>
      <c r="OTG310" s="1457"/>
      <c r="OTH310" s="1457"/>
      <c r="OTI310" s="1457"/>
      <c r="OTJ310" s="1457"/>
      <c r="OTK310" s="1457"/>
      <c r="OTL310" s="1457"/>
      <c r="OTM310" s="1457"/>
      <c r="OTN310" s="1457"/>
      <c r="OTO310" s="1457"/>
      <c r="OTP310" s="1457"/>
      <c r="OTQ310" s="1457"/>
      <c r="OTR310" s="1457"/>
      <c r="OTS310" s="1457"/>
      <c r="OTT310" s="1457"/>
      <c r="OTU310" s="1457"/>
      <c r="OTV310" s="1457"/>
      <c r="OTW310" s="1457"/>
      <c r="OTX310" s="1457"/>
      <c r="OTY310" s="1457"/>
      <c r="OTZ310" s="1457"/>
      <c r="OUA310" s="1457"/>
      <c r="OUB310" s="1457"/>
      <c r="OUC310" s="1457"/>
      <c r="OUD310" s="1457"/>
      <c r="OUE310" s="1457"/>
      <c r="OUF310" s="1458"/>
      <c r="OUG310" s="1456"/>
      <c r="OUH310" s="1457"/>
      <c r="OUI310" s="1457"/>
      <c r="OUJ310" s="1457"/>
      <c r="OUK310" s="1457"/>
      <c r="OUL310" s="1457"/>
      <c r="OUM310" s="1457"/>
      <c r="OUN310" s="1457"/>
      <c r="OUO310" s="1457"/>
      <c r="OUP310" s="1457"/>
      <c r="OUQ310" s="1457"/>
      <c r="OUR310" s="1457"/>
      <c r="OUS310" s="1457"/>
      <c r="OUT310" s="1457"/>
      <c r="OUU310" s="1457"/>
      <c r="OUV310" s="1457"/>
      <c r="OUW310" s="1457"/>
      <c r="OUX310" s="1457"/>
      <c r="OUY310" s="1457"/>
      <c r="OUZ310" s="1457"/>
      <c r="OVA310" s="1457"/>
      <c r="OVB310" s="1457"/>
      <c r="OVC310" s="1457"/>
      <c r="OVD310" s="1457"/>
      <c r="OVE310" s="1457"/>
      <c r="OVF310" s="1457"/>
      <c r="OVG310" s="1457"/>
      <c r="OVH310" s="1457"/>
      <c r="OVI310" s="1457"/>
      <c r="OVJ310" s="1457"/>
      <c r="OVK310" s="1457"/>
      <c r="OVL310" s="1457"/>
      <c r="OVM310" s="1458"/>
      <c r="OVN310" s="1456"/>
      <c r="OVO310" s="1457"/>
      <c r="OVP310" s="1457"/>
      <c r="OVQ310" s="1457"/>
      <c r="OVR310" s="1457"/>
      <c r="OVS310" s="1457"/>
      <c r="OVT310" s="1457"/>
      <c r="OVU310" s="1457"/>
      <c r="OVV310" s="1457"/>
      <c r="OVW310" s="1457"/>
      <c r="OVX310" s="1457"/>
      <c r="OVY310" s="1457"/>
      <c r="OVZ310" s="1457"/>
      <c r="OWA310" s="1457"/>
      <c r="OWB310" s="1457"/>
      <c r="OWC310" s="1457"/>
      <c r="OWD310" s="1457"/>
      <c r="OWE310" s="1457"/>
      <c r="OWF310" s="1457"/>
      <c r="OWG310" s="1457"/>
      <c r="OWH310" s="1457"/>
      <c r="OWI310" s="1457"/>
      <c r="OWJ310" s="1457"/>
      <c r="OWK310" s="1457"/>
      <c r="OWL310" s="1457"/>
      <c r="OWM310" s="1457"/>
      <c r="OWN310" s="1457"/>
      <c r="OWO310" s="1457"/>
      <c r="OWP310" s="1457"/>
      <c r="OWQ310" s="1457"/>
      <c r="OWR310" s="1457"/>
      <c r="OWS310" s="1457"/>
      <c r="OWT310" s="1458"/>
      <c r="OWU310" s="1456"/>
      <c r="OWV310" s="1457"/>
      <c r="OWW310" s="1457"/>
      <c r="OWX310" s="1457"/>
      <c r="OWY310" s="1457"/>
      <c r="OWZ310" s="1457"/>
      <c r="OXA310" s="1457"/>
      <c r="OXB310" s="1457"/>
      <c r="OXC310" s="1457"/>
      <c r="OXD310" s="1457"/>
      <c r="OXE310" s="1457"/>
      <c r="OXF310" s="1457"/>
      <c r="OXG310" s="1457"/>
      <c r="OXH310" s="1457"/>
      <c r="OXI310" s="1457"/>
      <c r="OXJ310" s="1457"/>
      <c r="OXK310" s="1457"/>
      <c r="OXL310" s="1457"/>
      <c r="OXM310" s="1457"/>
      <c r="OXN310" s="1457"/>
      <c r="OXO310" s="1457"/>
      <c r="OXP310" s="1457"/>
      <c r="OXQ310" s="1457"/>
      <c r="OXR310" s="1457"/>
      <c r="OXS310" s="1457"/>
      <c r="OXT310" s="1457"/>
      <c r="OXU310" s="1457"/>
      <c r="OXV310" s="1457"/>
      <c r="OXW310" s="1457"/>
      <c r="OXX310" s="1457"/>
      <c r="OXY310" s="1457"/>
      <c r="OXZ310" s="1457"/>
      <c r="OYA310" s="1458"/>
      <c r="OYB310" s="1456"/>
      <c r="OYC310" s="1457"/>
      <c r="OYD310" s="1457"/>
      <c r="OYE310" s="1457"/>
      <c r="OYF310" s="1457"/>
      <c r="OYG310" s="1457"/>
      <c r="OYH310" s="1457"/>
      <c r="OYI310" s="1457"/>
      <c r="OYJ310" s="1457"/>
      <c r="OYK310" s="1457"/>
      <c r="OYL310" s="1457"/>
      <c r="OYM310" s="1457"/>
      <c r="OYN310" s="1457"/>
      <c r="OYO310" s="1457"/>
      <c r="OYP310" s="1457"/>
      <c r="OYQ310" s="1457"/>
      <c r="OYR310" s="1457"/>
      <c r="OYS310" s="1457"/>
      <c r="OYT310" s="1457"/>
      <c r="OYU310" s="1457"/>
      <c r="OYV310" s="1457"/>
      <c r="OYW310" s="1457"/>
      <c r="OYX310" s="1457"/>
      <c r="OYY310" s="1457"/>
      <c r="OYZ310" s="1457"/>
      <c r="OZA310" s="1457"/>
      <c r="OZB310" s="1457"/>
      <c r="OZC310" s="1457"/>
      <c r="OZD310" s="1457"/>
      <c r="OZE310" s="1457"/>
      <c r="OZF310" s="1457"/>
      <c r="OZG310" s="1457"/>
      <c r="OZH310" s="1458"/>
      <c r="OZI310" s="1456"/>
      <c r="OZJ310" s="1457"/>
      <c r="OZK310" s="1457"/>
      <c r="OZL310" s="1457"/>
      <c r="OZM310" s="1457"/>
      <c r="OZN310" s="1457"/>
      <c r="OZO310" s="1457"/>
      <c r="OZP310" s="1457"/>
      <c r="OZQ310" s="1457"/>
      <c r="OZR310" s="1457"/>
      <c r="OZS310" s="1457"/>
      <c r="OZT310" s="1457"/>
      <c r="OZU310" s="1457"/>
      <c r="OZV310" s="1457"/>
      <c r="OZW310" s="1457"/>
      <c r="OZX310" s="1457"/>
      <c r="OZY310" s="1457"/>
      <c r="OZZ310" s="1457"/>
      <c r="PAA310" s="1457"/>
      <c r="PAB310" s="1457"/>
      <c r="PAC310" s="1457"/>
      <c r="PAD310" s="1457"/>
      <c r="PAE310" s="1457"/>
      <c r="PAF310" s="1457"/>
      <c r="PAG310" s="1457"/>
      <c r="PAH310" s="1457"/>
      <c r="PAI310" s="1457"/>
      <c r="PAJ310" s="1457"/>
      <c r="PAK310" s="1457"/>
      <c r="PAL310" s="1457"/>
      <c r="PAM310" s="1457"/>
      <c r="PAN310" s="1457"/>
      <c r="PAO310" s="1458"/>
      <c r="PAP310" s="1456"/>
      <c r="PAQ310" s="1457"/>
      <c r="PAR310" s="1457"/>
      <c r="PAS310" s="1457"/>
      <c r="PAT310" s="1457"/>
      <c r="PAU310" s="1457"/>
      <c r="PAV310" s="1457"/>
      <c r="PAW310" s="1457"/>
      <c r="PAX310" s="1457"/>
      <c r="PAY310" s="1457"/>
      <c r="PAZ310" s="1457"/>
      <c r="PBA310" s="1457"/>
      <c r="PBB310" s="1457"/>
      <c r="PBC310" s="1457"/>
      <c r="PBD310" s="1457"/>
      <c r="PBE310" s="1457"/>
      <c r="PBF310" s="1457"/>
      <c r="PBG310" s="1457"/>
      <c r="PBH310" s="1457"/>
      <c r="PBI310" s="1457"/>
      <c r="PBJ310" s="1457"/>
      <c r="PBK310" s="1457"/>
      <c r="PBL310" s="1457"/>
      <c r="PBM310" s="1457"/>
      <c r="PBN310" s="1457"/>
      <c r="PBO310" s="1457"/>
      <c r="PBP310" s="1457"/>
      <c r="PBQ310" s="1457"/>
      <c r="PBR310" s="1457"/>
      <c r="PBS310" s="1457"/>
      <c r="PBT310" s="1457"/>
      <c r="PBU310" s="1457"/>
      <c r="PBV310" s="1458"/>
      <c r="PBW310" s="1456"/>
      <c r="PBX310" s="1457"/>
      <c r="PBY310" s="1457"/>
      <c r="PBZ310" s="1457"/>
      <c r="PCA310" s="1457"/>
      <c r="PCB310" s="1457"/>
      <c r="PCC310" s="1457"/>
      <c r="PCD310" s="1457"/>
      <c r="PCE310" s="1457"/>
      <c r="PCF310" s="1457"/>
      <c r="PCG310" s="1457"/>
      <c r="PCH310" s="1457"/>
      <c r="PCI310" s="1457"/>
      <c r="PCJ310" s="1457"/>
      <c r="PCK310" s="1457"/>
      <c r="PCL310" s="1457"/>
      <c r="PCM310" s="1457"/>
      <c r="PCN310" s="1457"/>
      <c r="PCO310" s="1457"/>
      <c r="PCP310" s="1457"/>
      <c r="PCQ310" s="1457"/>
      <c r="PCR310" s="1457"/>
      <c r="PCS310" s="1457"/>
      <c r="PCT310" s="1457"/>
      <c r="PCU310" s="1457"/>
      <c r="PCV310" s="1457"/>
      <c r="PCW310" s="1457"/>
      <c r="PCX310" s="1457"/>
      <c r="PCY310" s="1457"/>
      <c r="PCZ310" s="1457"/>
      <c r="PDA310" s="1457"/>
      <c r="PDB310" s="1457"/>
      <c r="PDC310" s="1458"/>
      <c r="PDD310" s="1456"/>
      <c r="PDE310" s="1457"/>
      <c r="PDF310" s="1457"/>
      <c r="PDG310" s="1457"/>
      <c r="PDH310" s="1457"/>
      <c r="PDI310" s="1457"/>
      <c r="PDJ310" s="1457"/>
      <c r="PDK310" s="1457"/>
      <c r="PDL310" s="1457"/>
      <c r="PDM310" s="1457"/>
      <c r="PDN310" s="1457"/>
      <c r="PDO310" s="1457"/>
      <c r="PDP310" s="1457"/>
      <c r="PDQ310" s="1457"/>
      <c r="PDR310" s="1457"/>
      <c r="PDS310" s="1457"/>
      <c r="PDT310" s="1457"/>
      <c r="PDU310" s="1457"/>
      <c r="PDV310" s="1457"/>
      <c r="PDW310" s="1457"/>
      <c r="PDX310" s="1457"/>
      <c r="PDY310" s="1457"/>
      <c r="PDZ310" s="1457"/>
      <c r="PEA310" s="1457"/>
      <c r="PEB310" s="1457"/>
      <c r="PEC310" s="1457"/>
      <c r="PED310" s="1457"/>
      <c r="PEE310" s="1457"/>
      <c r="PEF310" s="1457"/>
      <c r="PEG310" s="1457"/>
      <c r="PEH310" s="1457"/>
      <c r="PEI310" s="1457"/>
      <c r="PEJ310" s="1458"/>
      <c r="PEK310" s="1456"/>
      <c r="PEL310" s="1457"/>
      <c r="PEM310" s="1457"/>
      <c r="PEN310" s="1457"/>
      <c r="PEO310" s="1457"/>
      <c r="PEP310" s="1457"/>
      <c r="PEQ310" s="1457"/>
      <c r="PER310" s="1457"/>
      <c r="PES310" s="1457"/>
      <c r="PET310" s="1457"/>
      <c r="PEU310" s="1457"/>
      <c r="PEV310" s="1457"/>
      <c r="PEW310" s="1457"/>
      <c r="PEX310" s="1457"/>
      <c r="PEY310" s="1457"/>
      <c r="PEZ310" s="1457"/>
      <c r="PFA310" s="1457"/>
      <c r="PFB310" s="1457"/>
      <c r="PFC310" s="1457"/>
      <c r="PFD310" s="1457"/>
      <c r="PFE310" s="1457"/>
      <c r="PFF310" s="1457"/>
      <c r="PFG310" s="1457"/>
      <c r="PFH310" s="1457"/>
      <c r="PFI310" s="1457"/>
      <c r="PFJ310" s="1457"/>
      <c r="PFK310" s="1457"/>
      <c r="PFL310" s="1457"/>
      <c r="PFM310" s="1457"/>
      <c r="PFN310" s="1457"/>
      <c r="PFO310" s="1457"/>
      <c r="PFP310" s="1457"/>
      <c r="PFQ310" s="1458"/>
      <c r="PFR310" s="1456"/>
      <c r="PFS310" s="1457"/>
      <c r="PFT310" s="1457"/>
      <c r="PFU310" s="1457"/>
      <c r="PFV310" s="1457"/>
      <c r="PFW310" s="1457"/>
      <c r="PFX310" s="1457"/>
      <c r="PFY310" s="1457"/>
      <c r="PFZ310" s="1457"/>
      <c r="PGA310" s="1457"/>
      <c r="PGB310" s="1457"/>
      <c r="PGC310" s="1457"/>
      <c r="PGD310" s="1457"/>
      <c r="PGE310" s="1457"/>
      <c r="PGF310" s="1457"/>
      <c r="PGG310" s="1457"/>
      <c r="PGH310" s="1457"/>
      <c r="PGI310" s="1457"/>
      <c r="PGJ310" s="1457"/>
      <c r="PGK310" s="1457"/>
      <c r="PGL310" s="1457"/>
      <c r="PGM310" s="1457"/>
      <c r="PGN310" s="1457"/>
      <c r="PGO310" s="1457"/>
      <c r="PGP310" s="1457"/>
      <c r="PGQ310" s="1457"/>
      <c r="PGR310" s="1457"/>
      <c r="PGS310" s="1457"/>
      <c r="PGT310" s="1457"/>
      <c r="PGU310" s="1457"/>
      <c r="PGV310" s="1457"/>
      <c r="PGW310" s="1457"/>
      <c r="PGX310" s="1458"/>
      <c r="PGY310" s="1456"/>
      <c r="PGZ310" s="1457"/>
      <c r="PHA310" s="1457"/>
      <c r="PHB310" s="1457"/>
      <c r="PHC310" s="1457"/>
      <c r="PHD310" s="1457"/>
      <c r="PHE310" s="1457"/>
      <c r="PHF310" s="1457"/>
      <c r="PHG310" s="1457"/>
      <c r="PHH310" s="1457"/>
      <c r="PHI310" s="1457"/>
      <c r="PHJ310" s="1457"/>
      <c r="PHK310" s="1457"/>
      <c r="PHL310" s="1457"/>
      <c r="PHM310" s="1457"/>
      <c r="PHN310" s="1457"/>
      <c r="PHO310" s="1457"/>
      <c r="PHP310" s="1457"/>
      <c r="PHQ310" s="1457"/>
      <c r="PHR310" s="1457"/>
      <c r="PHS310" s="1457"/>
      <c r="PHT310" s="1457"/>
      <c r="PHU310" s="1457"/>
      <c r="PHV310" s="1457"/>
      <c r="PHW310" s="1457"/>
      <c r="PHX310" s="1457"/>
      <c r="PHY310" s="1457"/>
      <c r="PHZ310" s="1457"/>
      <c r="PIA310" s="1457"/>
      <c r="PIB310" s="1457"/>
      <c r="PIC310" s="1457"/>
      <c r="PID310" s="1457"/>
      <c r="PIE310" s="1458"/>
      <c r="PIF310" s="1456"/>
      <c r="PIG310" s="1457"/>
      <c r="PIH310" s="1457"/>
      <c r="PII310" s="1457"/>
      <c r="PIJ310" s="1457"/>
      <c r="PIK310" s="1457"/>
      <c r="PIL310" s="1457"/>
      <c r="PIM310" s="1457"/>
      <c r="PIN310" s="1457"/>
      <c r="PIO310" s="1457"/>
      <c r="PIP310" s="1457"/>
      <c r="PIQ310" s="1457"/>
      <c r="PIR310" s="1457"/>
      <c r="PIS310" s="1457"/>
      <c r="PIT310" s="1457"/>
      <c r="PIU310" s="1457"/>
      <c r="PIV310" s="1457"/>
      <c r="PIW310" s="1457"/>
      <c r="PIX310" s="1457"/>
      <c r="PIY310" s="1457"/>
      <c r="PIZ310" s="1457"/>
      <c r="PJA310" s="1457"/>
      <c r="PJB310" s="1457"/>
      <c r="PJC310" s="1457"/>
      <c r="PJD310" s="1457"/>
      <c r="PJE310" s="1457"/>
      <c r="PJF310" s="1457"/>
      <c r="PJG310" s="1457"/>
      <c r="PJH310" s="1457"/>
      <c r="PJI310" s="1457"/>
      <c r="PJJ310" s="1457"/>
      <c r="PJK310" s="1457"/>
      <c r="PJL310" s="1458"/>
      <c r="PJM310" s="1456"/>
      <c r="PJN310" s="1457"/>
      <c r="PJO310" s="1457"/>
      <c r="PJP310" s="1457"/>
      <c r="PJQ310" s="1457"/>
      <c r="PJR310" s="1457"/>
      <c r="PJS310" s="1457"/>
      <c r="PJT310" s="1457"/>
      <c r="PJU310" s="1457"/>
      <c r="PJV310" s="1457"/>
      <c r="PJW310" s="1457"/>
      <c r="PJX310" s="1457"/>
      <c r="PJY310" s="1457"/>
      <c r="PJZ310" s="1457"/>
      <c r="PKA310" s="1457"/>
      <c r="PKB310" s="1457"/>
      <c r="PKC310" s="1457"/>
      <c r="PKD310" s="1457"/>
      <c r="PKE310" s="1457"/>
      <c r="PKF310" s="1457"/>
      <c r="PKG310" s="1457"/>
      <c r="PKH310" s="1457"/>
      <c r="PKI310" s="1457"/>
      <c r="PKJ310" s="1457"/>
      <c r="PKK310" s="1457"/>
      <c r="PKL310" s="1457"/>
      <c r="PKM310" s="1457"/>
      <c r="PKN310" s="1457"/>
      <c r="PKO310" s="1457"/>
      <c r="PKP310" s="1457"/>
      <c r="PKQ310" s="1457"/>
      <c r="PKR310" s="1457"/>
      <c r="PKS310" s="1458"/>
      <c r="PKT310" s="1456"/>
      <c r="PKU310" s="1457"/>
      <c r="PKV310" s="1457"/>
      <c r="PKW310" s="1457"/>
      <c r="PKX310" s="1457"/>
      <c r="PKY310" s="1457"/>
      <c r="PKZ310" s="1457"/>
      <c r="PLA310" s="1457"/>
      <c r="PLB310" s="1457"/>
      <c r="PLC310" s="1457"/>
      <c r="PLD310" s="1457"/>
      <c r="PLE310" s="1457"/>
      <c r="PLF310" s="1457"/>
      <c r="PLG310" s="1457"/>
      <c r="PLH310" s="1457"/>
      <c r="PLI310" s="1457"/>
      <c r="PLJ310" s="1457"/>
      <c r="PLK310" s="1457"/>
      <c r="PLL310" s="1457"/>
      <c r="PLM310" s="1457"/>
      <c r="PLN310" s="1457"/>
      <c r="PLO310" s="1457"/>
      <c r="PLP310" s="1457"/>
      <c r="PLQ310" s="1457"/>
      <c r="PLR310" s="1457"/>
      <c r="PLS310" s="1457"/>
      <c r="PLT310" s="1457"/>
      <c r="PLU310" s="1457"/>
      <c r="PLV310" s="1457"/>
      <c r="PLW310" s="1457"/>
      <c r="PLX310" s="1457"/>
      <c r="PLY310" s="1457"/>
      <c r="PLZ310" s="1458"/>
      <c r="PMA310" s="1456"/>
      <c r="PMB310" s="1457"/>
      <c r="PMC310" s="1457"/>
      <c r="PMD310" s="1457"/>
      <c r="PME310" s="1457"/>
      <c r="PMF310" s="1457"/>
      <c r="PMG310" s="1457"/>
      <c r="PMH310" s="1457"/>
      <c r="PMI310" s="1457"/>
      <c r="PMJ310" s="1457"/>
      <c r="PMK310" s="1457"/>
      <c r="PML310" s="1457"/>
      <c r="PMM310" s="1457"/>
      <c r="PMN310" s="1457"/>
      <c r="PMO310" s="1457"/>
      <c r="PMP310" s="1457"/>
      <c r="PMQ310" s="1457"/>
      <c r="PMR310" s="1457"/>
      <c r="PMS310" s="1457"/>
      <c r="PMT310" s="1457"/>
      <c r="PMU310" s="1457"/>
      <c r="PMV310" s="1457"/>
      <c r="PMW310" s="1457"/>
      <c r="PMX310" s="1457"/>
      <c r="PMY310" s="1457"/>
      <c r="PMZ310" s="1457"/>
      <c r="PNA310" s="1457"/>
      <c r="PNB310" s="1457"/>
      <c r="PNC310" s="1457"/>
      <c r="PND310" s="1457"/>
      <c r="PNE310" s="1457"/>
      <c r="PNF310" s="1457"/>
      <c r="PNG310" s="1458"/>
      <c r="PNH310" s="1456"/>
      <c r="PNI310" s="1457"/>
      <c r="PNJ310" s="1457"/>
      <c r="PNK310" s="1457"/>
      <c r="PNL310" s="1457"/>
      <c r="PNM310" s="1457"/>
      <c r="PNN310" s="1457"/>
      <c r="PNO310" s="1457"/>
      <c r="PNP310" s="1457"/>
      <c r="PNQ310" s="1457"/>
      <c r="PNR310" s="1457"/>
      <c r="PNS310" s="1457"/>
      <c r="PNT310" s="1457"/>
      <c r="PNU310" s="1457"/>
      <c r="PNV310" s="1457"/>
      <c r="PNW310" s="1457"/>
      <c r="PNX310" s="1457"/>
      <c r="PNY310" s="1457"/>
      <c r="PNZ310" s="1457"/>
      <c r="POA310" s="1457"/>
      <c r="POB310" s="1457"/>
      <c r="POC310" s="1457"/>
      <c r="POD310" s="1457"/>
      <c r="POE310" s="1457"/>
      <c r="POF310" s="1457"/>
      <c r="POG310" s="1457"/>
      <c r="POH310" s="1457"/>
      <c r="POI310" s="1457"/>
      <c r="POJ310" s="1457"/>
      <c r="POK310" s="1457"/>
      <c r="POL310" s="1457"/>
      <c r="POM310" s="1457"/>
      <c r="PON310" s="1458"/>
      <c r="POO310" s="1456"/>
      <c r="POP310" s="1457"/>
      <c r="POQ310" s="1457"/>
      <c r="POR310" s="1457"/>
      <c r="POS310" s="1457"/>
      <c r="POT310" s="1457"/>
      <c r="POU310" s="1457"/>
      <c r="POV310" s="1457"/>
      <c r="POW310" s="1457"/>
      <c r="POX310" s="1457"/>
      <c r="POY310" s="1457"/>
      <c r="POZ310" s="1457"/>
      <c r="PPA310" s="1457"/>
      <c r="PPB310" s="1457"/>
      <c r="PPC310" s="1457"/>
      <c r="PPD310" s="1457"/>
      <c r="PPE310" s="1457"/>
      <c r="PPF310" s="1457"/>
      <c r="PPG310" s="1457"/>
      <c r="PPH310" s="1457"/>
      <c r="PPI310" s="1457"/>
      <c r="PPJ310" s="1457"/>
      <c r="PPK310" s="1457"/>
      <c r="PPL310" s="1457"/>
      <c r="PPM310" s="1457"/>
      <c r="PPN310" s="1457"/>
      <c r="PPO310" s="1457"/>
      <c r="PPP310" s="1457"/>
      <c r="PPQ310" s="1457"/>
      <c r="PPR310" s="1457"/>
      <c r="PPS310" s="1457"/>
      <c r="PPT310" s="1457"/>
      <c r="PPU310" s="1458"/>
      <c r="PPV310" s="1456"/>
      <c r="PPW310" s="1457"/>
      <c r="PPX310" s="1457"/>
      <c r="PPY310" s="1457"/>
      <c r="PPZ310" s="1457"/>
      <c r="PQA310" s="1457"/>
      <c r="PQB310" s="1457"/>
      <c r="PQC310" s="1457"/>
      <c r="PQD310" s="1457"/>
      <c r="PQE310" s="1457"/>
      <c r="PQF310" s="1457"/>
      <c r="PQG310" s="1457"/>
      <c r="PQH310" s="1457"/>
      <c r="PQI310" s="1457"/>
      <c r="PQJ310" s="1457"/>
      <c r="PQK310" s="1457"/>
      <c r="PQL310" s="1457"/>
      <c r="PQM310" s="1457"/>
      <c r="PQN310" s="1457"/>
      <c r="PQO310" s="1457"/>
      <c r="PQP310" s="1457"/>
      <c r="PQQ310" s="1457"/>
      <c r="PQR310" s="1457"/>
      <c r="PQS310" s="1457"/>
      <c r="PQT310" s="1457"/>
      <c r="PQU310" s="1457"/>
      <c r="PQV310" s="1457"/>
      <c r="PQW310" s="1457"/>
      <c r="PQX310" s="1457"/>
      <c r="PQY310" s="1457"/>
      <c r="PQZ310" s="1457"/>
      <c r="PRA310" s="1457"/>
      <c r="PRB310" s="1458"/>
      <c r="PRC310" s="1456"/>
      <c r="PRD310" s="1457"/>
      <c r="PRE310" s="1457"/>
      <c r="PRF310" s="1457"/>
      <c r="PRG310" s="1457"/>
      <c r="PRH310" s="1457"/>
      <c r="PRI310" s="1457"/>
      <c r="PRJ310" s="1457"/>
      <c r="PRK310" s="1457"/>
      <c r="PRL310" s="1457"/>
      <c r="PRM310" s="1457"/>
      <c r="PRN310" s="1457"/>
      <c r="PRO310" s="1457"/>
      <c r="PRP310" s="1457"/>
      <c r="PRQ310" s="1457"/>
      <c r="PRR310" s="1457"/>
      <c r="PRS310" s="1457"/>
      <c r="PRT310" s="1457"/>
      <c r="PRU310" s="1457"/>
      <c r="PRV310" s="1457"/>
      <c r="PRW310" s="1457"/>
      <c r="PRX310" s="1457"/>
      <c r="PRY310" s="1457"/>
      <c r="PRZ310" s="1457"/>
      <c r="PSA310" s="1457"/>
      <c r="PSB310" s="1457"/>
      <c r="PSC310" s="1457"/>
      <c r="PSD310" s="1457"/>
      <c r="PSE310" s="1457"/>
      <c r="PSF310" s="1457"/>
      <c r="PSG310" s="1457"/>
      <c r="PSH310" s="1457"/>
      <c r="PSI310" s="1458"/>
      <c r="PSJ310" s="1456"/>
      <c r="PSK310" s="1457"/>
      <c r="PSL310" s="1457"/>
      <c r="PSM310" s="1457"/>
      <c r="PSN310" s="1457"/>
      <c r="PSO310" s="1457"/>
      <c r="PSP310" s="1457"/>
      <c r="PSQ310" s="1457"/>
      <c r="PSR310" s="1457"/>
      <c r="PSS310" s="1457"/>
      <c r="PST310" s="1457"/>
      <c r="PSU310" s="1457"/>
      <c r="PSV310" s="1457"/>
      <c r="PSW310" s="1457"/>
      <c r="PSX310" s="1457"/>
      <c r="PSY310" s="1457"/>
      <c r="PSZ310" s="1457"/>
      <c r="PTA310" s="1457"/>
      <c r="PTB310" s="1457"/>
      <c r="PTC310" s="1457"/>
      <c r="PTD310" s="1457"/>
      <c r="PTE310" s="1457"/>
      <c r="PTF310" s="1457"/>
      <c r="PTG310" s="1457"/>
      <c r="PTH310" s="1457"/>
      <c r="PTI310" s="1457"/>
      <c r="PTJ310" s="1457"/>
      <c r="PTK310" s="1457"/>
      <c r="PTL310" s="1457"/>
      <c r="PTM310" s="1457"/>
      <c r="PTN310" s="1457"/>
      <c r="PTO310" s="1457"/>
      <c r="PTP310" s="1458"/>
      <c r="PTQ310" s="1456"/>
      <c r="PTR310" s="1457"/>
      <c r="PTS310" s="1457"/>
      <c r="PTT310" s="1457"/>
      <c r="PTU310" s="1457"/>
      <c r="PTV310" s="1457"/>
      <c r="PTW310" s="1457"/>
      <c r="PTX310" s="1457"/>
      <c r="PTY310" s="1457"/>
      <c r="PTZ310" s="1457"/>
      <c r="PUA310" s="1457"/>
      <c r="PUB310" s="1457"/>
      <c r="PUC310" s="1457"/>
      <c r="PUD310" s="1457"/>
      <c r="PUE310" s="1457"/>
      <c r="PUF310" s="1457"/>
      <c r="PUG310" s="1457"/>
      <c r="PUH310" s="1457"/>
      <c r="PUI310" s="1457"/>
      <c r="PUJ310" s="1457"/>
      <c r="PUK310" s="1457"/>
      <c r="PUL310" s="1457"/>
      <c r="PUM310" s="1457"/>
      <c r="PUN310" s="1457"/>
      <c r="PUO310" s="1457"/>
      <c r="PUP310" s="1457"/>
      <c r="PUQ310" s="1457"/>
      <c r="PUR310" s="1457"/>
      <c r="PUS310" s="1457"/>
      <c r="PUT310" s="1457"/>
      <c r="PUU310" s="1457"/>
      <c r="PUV310" s="1457"/>
      <c r="PUW310" s="1458"/>
      <c r="PUX310" s="1456"/>
      <c r="PUY310" s="1457"/>
      <c r="PUZ310" s="1457"/>
      <c r="PVA310" s="1457"/>
      <c r="PVB310" s="1457"/>
      <c r="PVC310" s="1457"/>
      <c r="PVD310" s="1457"/>
      <c r="PVE310" s="1457"/>
      <c r="PVF310" s="1457"/>
      <c r="PVG310" s="1457"/>
      <c r="PVH310" s="1457"/>
      <c r="PVI310" s="1457"/>
      <c r="PVJ310" s="1457"/>
      <c r="PVK310" s="1457"/>
      <c r="PVL310" s="1457"/>
      <c r="PVM310" s="1457"/>
      <c r="PVN310" s="1457"/>
      <c r="PVO310" s="1457"/>
      <c r="PVP310" s="1457"/>
      <c r="PVQ310" s="1457"/>
      <c r="PVR310" s="1457"/>
      <c r="PVS310" s="1457"/>
      <c r="PVT310" s="1457"/>
      <c r="PVU310" s="1457"/>
      <c r="PVV310" s="1457"/>
      <c r="PVW310" s="1457"/>
      <c r="PVX310" s="1457"/>
      <c r="PVY310" s="1457"/>
      <c r="PVZ310" s="1457"/>
      <c r="PWA310" s="1457"/>
      <c r="PWB310" s="1457"/>
      <c r="PWC310" s="1457"/>
      <c r="PWD310" s="1458"/>
      <c r="PWE310" s="1456"/>
      <c r="PWF310" s="1457"/>
      <c r="PWG310" s="1457"/>
      <c r="PWH310" s="1457"/>
      <c r="PWI310" s="1457"/>
      <c r="PWJ310" s="1457"/>
      <c r="PWK310" s="1457"/>
      <c r="PWL310" s="1457"/>
      <c r="PWM310" s="1457"/>
      <c r="PWN310" s="1457"/>
      <c r="PWO310" s="1457"/>
      <c r="PWP310" s="1457"/>
      <c r="PWQ310" s="1457"/>
      <c r="PWR310" s="1457"/>
      <c r="PWS310" s="1457"/>
      <c r="PWT310" s="1457"/>
      <c r="PWU310" s="1457"/>
      <c r="PWV310" s="1457"/>
      <c r="PWW310" s="1457"/>
      <c r="PWX310" s="1457"/>
      <c r="PWY310" s="1457"/>
      <c r="PWZ310" s="1457"/>
      <c r="PXA310" s="1457"/>
      <c r="PXB310" s="1457"/>
      <c r="PXC310" s="1457"/>
      <c r="PXD310" s="1457"/>
      <c r="PXE310" s="1457"/>
      <c r="PXF310" s="1457"/>
      <c r="PXG310" s="1457"/>
      <c r="PXH310" s="1457"/>
      <c r="PXI310" s="1457"/>
      <c r="PXJ310" s="1457"/>
      <c r="PXK310" s="1458"/>
      <c r="PXL310" s="1456"/>
      <c r="PXM310" s="1457"/>
      <c r="PXN310" s="1457"/>
      <c r="PXO310" s="1457"/>
      <c r="PXP310" s="1457"/>
      <c r="PXQ310" s="1457"/>
      <c r="PXR310" s="1457"/>
      <c r="PXS310" s="1457"/>
      <c r="PXT310" s="1457"/>
      <c r="PXU310" s="1457"/>
      <c r="PXV310" s="1457"/>
      <c r="PXW310" s="1457"/>
      <c r="PXX310" s="1457"/>
      <c r="PXY310" s="1457"/>
      <c r="PXZ310" s="1457"/>
      <c r="PYA310" s="1457"/>
      <c r="PYB310" s="1457"/>
      <c r="PYC310" s="1457"/>
      <c r="PYD310" s="1457"/>
      <c r="PYE310" s="1457"/>
      <c r="PYF310" s="1457"/>
      <c r="PYG310" s="1457"/>
      <c r="PYH310" s="1457"/>
      <c r="PYI310" s="1457"/>
      <c r="PYJ310" s="1457"/>
      <c r="PYK310" s="1457"/>
      <c r="PYL310" s="1457"/>
      <c r="PYM310" s="1457"/>
      <c r="PYN310" s="1457"/>
      <c r="PYO310" s="1457"/>
      <c r="PYP310" s="1457"/>
      <c r="PYQ310" s="1457"/>
      <c r="PYR310" s="1458"/>
      <c r="PYS310" s="1456"/>
      <c r="PYT310" s="1457"/>
      <c r="PYU310" s="1457"/>
      <c r="PYV310" s="1457"/>
      <c r="PYW310" s="1457"/>
      <c r="PYX310" s="1457"/>
      <c r="PYY310" s="1457"/>
      <c r="PYZ310" s="1457"/>
      <c r="PZA310" s="1457"/>
      <c r="PZB310" s="1457"/>
      <c r="PZC310" s="1457"/>
      <c r="PZD310" s="1457"/>
      <c r="PZE310" s="1457"/>
      <c r="PZF310" s="1457"/>
      <c r="PZG310" s="1457"/>
      <c r="PZH310" s="1457"/>
      <c r="PZI310" s="1457"/>
      <c r="PZJ310" s="1457"/>
      <c r="PZK310" s="1457"/>
      <c r="PZL310" s="1457"/>
      <c r="PZM310" s="1457"/>
      <c r="PZN310" s="1457"/>
      <c r="PZO310" s="1457"/>
      <c r="PZP310" s="1457"/>
      <c r="PZQ310" s="1457"/>
      <c r="PZR310" s="1457"/>
      <c r="PZS310" s="1457"/>
      <c r="PZT310" s="1457"/>
      <c r="PZU310" s="1457"/>
      <c r="PZV310" s="1457"/>
      <c r="PZW310" s="1457"/>
      <c r="PZX310" s="1457"/>
      <c r="PZY310" s="1458"/>
      <c r="PZZ310" s="1456"/>
      <c r="QAA310" s="1457"/>
      <c r="QAB310" s="1457"/>
      <c r="QAC310" s="1457"/>
      <c r="QAD310" s="1457"/>
      <c r="QAE310" s="1457"/>
      <c r="QAF310" s="1457"/>
      <c r="QAG310" s="1457"/>
      <c r="QAH310" s="1457"/>
      <c r="QAI310" s="1457"/>
      <c r="QAJ310" s="1457"/>
      <c r="QAK310" s="1457"/>
      <c r="QAL310" s="1457"/>
      <c r="QAM310" s="1457"/>
      <c r="QAN310" s="1457"/>
      <c r="QAO310" s="1457"/>
      <c r="QAP310" s="1457"/>
      <c r="QAQ310" s="1457"/>
      <c r="QAR310" s="1457"/>
      <c r="QAS310" s="1457"/>
      <c r="QAT310" s="1457"/>
      <c r="QAU310" s="1457"/>
      <c r="QAV310" s="1457"/>
      <c r="QAW310" s="1457"/>
      <c r="QAX310" s="1457"/>
      <c r="QAY310" s="1457"/>
      <c r="QAZ310" s="1457"/>
      <c r="QBA310" s="1457"/>
      <c r="QBB310" s="1457"/>
      <c r="QBC310" s="1457"/>
      <c r="QBD310" s="1457"/>
      <c r="QBE310" s="1457"/>
      <c r="QBF310" s="1458"/>
      <c r="QBG310" s="1456"/>
      <c r="QBH310" s="1457"/>
      <c r="QBI310" s="1457"/>
      <c r="QBJ310" s="1457"/>
      <c r="QBK310" s="1457"/>
      <c r="QBL310" s="1457"/>
      <c r="QBM310" s="1457"/>
      <c r="QBN310" s="1457"/>
      <c r="QBO310" s="1457"/>
      <c r="QBP310" s="1457"/>
      <c r="QBQ310" s="1457"/>
      <c r="QBR310" s="1457"/>
      <c r="QBS310" s="1457"/>
      <c r="QBT310" s="1457"/>
      <c r="QBU310" s="1457"/>
      <c r="QBV310" s="1457"/>
      <c r="QBW310" s="1457"/>
      <c r="QBX310" s="1457"/>
      <c r="QBY310" s="1457"/>
      <c r="QBZ310" s="1457"/>
      <c r="QCA310" s="1457"/>
      <c r="QCB310" s="1457"/>
      <c r="QCC310" s="1457"/>
      <c r="QCD310" s="1457"/>
      <c r="QCE310" s="1457"/>
      <c r="QCF310" s="1457"/>
      <c r="QCG310" s="1457"/>
      <c r="QCH310" s="1457"/>
      <c r="QCI310" s="1457"/>
      <c r="QCJ310" s="1457"/>
      <c r="QCK310" s="1457"/>
      <c r="QCL310" s="1457"/>
      <c r="QCM310" s="1458"/>
      <c r="QCN310" s="1456"/>
      <c r="QCO310" s="1457"/>
      <c r="QCP310" s="1457"/>
      <c r="QCQ310" s="1457"/>
      <c r="QCR310" s="1457"/>
      <c r="QCS310" s="1457"/>
      <c r="QCT310" s="1457"/>
      <c r="QCU310" s="1457"/>
      <c r="QCV310" s="1457"/>
      <c r="QCW310" s="1457"/>
      <c r="QCX310" s="1457"/>
      <c r="QCY310" s="1457"/>
      <c r="QCZ310" s="1457"/>
      <c r="QDA310" s="1457"/>
      <c r="QDB310" s="1457"/>
      <c r="QDC310" s="1457"/>
      <c r="QDD310" s="1457"/>
      <c r="QDE310" s="1457"/>
      <c r="QDF310" s="1457"/>
      <c r="QDG310" s="1457"/>
      <c r="QDH310" s="1457"/>
      <c r="QDI310" s="1457"/>
      <c r="QDJ310" s="1457"/>
      <c r="QDK310" s="1457"/>
      <c r="QDL310" s="1457"/>
      <c r="QDM310" s="1457"/>
      <c r="QDN310" s="1457"/>
      <c r="QDO310" s="1457"/>
      <c r="QDP310" s="1457"/>
      <c r="QDQ310" s="1457"/>
      <c r="QDR310" s="1457"/>
      <c r="QDS310" s="1457"/>
      <c r="QDT310" s="1458"/>
      <c r="QDU310" s="1456"/>
      <c r="QDV310" s="1457"/>
      <c r="QDW310" s="1457"/>
      <c r="QDX310" s="1457"/>
      <c r="QDY310" s="1457"/>
      <c r="QDZ310" s="1457"/>
      <c r="QEA310" s="1457"/>
      <c r="QEB310" s="1457"/>
      <c r="QEC310" s="1457"/>
      <c r="QED310" s="1457"/>
      <c r="QEE310" s="1457"/>
      <c r="QEF310" s="1457"/>
      <c r="QEG310" s="1457"/>
      <c r="QEH310" s="1457"/>
      <c r="QEI310" s="1457"/>
      <c r="QEJ310" s="1457"/>
      <c r="QEK310" s="1457"/>
      <c r="QEL310" s="1457"/>
      <c r="QEM310" s="1457"/>
      <c r="QEN310" s="1457"/>
      <c r="QEO310" s="1457"/>
      <c r="QEP310" s="1457"/>
      <c r="QEQ310" s="1457"/>
      <c r="QER310" s="1457"/>
      <c r="QES310" s="1457"/>
      <c r="QET310" s="1457"/>
      <c r="QEU310" s="1457"/>
      <c r="QEV310" s="1457"/>
      <c r="QEW310" s="1457"/>
      <c r="QEX310" s="1457"/>
      <c r="QEY310" s="1457"/>
      <c r="QEZ310" s="1457"/>
      <c r="QFA310" s="1458"/>
      <c r="QFB310" s="1456"/>
      <c r="QFC310" s="1457"/>
      <c r="QFD310" s="1457"/>
      <c r="QFE310" s="1457"/>
      <c r="QFF310" s="1457"/>
      <c r="QFG310" s="1457"/>
      <c r="QFH310" s="1457"/>
      <c r="QFI310" s="1457"/>
      <c r="QFJ310" s="1457"/>
      <c r="QFK310" s="1457"/>
      <c r="QFL310" s="1457"/>
      <c r="QFM310" s="1457"/>
      <c r="QFN310" s="1457"/>
      <c r="QFO310" s="1457"/>
      <c r="QFP310" s="1457"/>
      <c r="QFQ310" s="1457"/>
      <c r="QFR310" s="1457"/>
      <c r="QFS310" s="1457"/>
      <c r="QFT310" s="1457"/>
      <c r="QFU310" s="1457"/>
      <c r="QFV310" s="1457"/>
      <c r="QFW310" s="1457"/>
      <c r="QFX310" s="1457"/>
      <c r="QFY310" s="1457"/>
      <c r="QFZ310" s="1457"/>
      <c r="QGA310" s="1457"/>
      <c r="QGB310" s="1457"/>
      <c r="QGC310" s="1457"/>
      <c r="QGD310" s="1457"/>
      <c r="QGE310" s="1457"/>
      <c r="QGF310" s="1457"/>
      <c r="QGG310" s="1457"/>
      <c r="QGH310" s="1458"/>
      <c r="QGI310" s="1456"/>
      <c r="QGJ310" s="1457"/>
      <c r="QGK310" s="1457"/>
      <c r="QGL310" s="1457"/>
      <c r="QGM310" s="1457"/>
      <c r="QGN310" s="1457"/>
      <c r="QGO310" s="1457"/>
      <c r="QGP310" s="1457"/>
      <c r="QGQ310" s="1457"/>
      <c r="QGR310" s="1457"/>
      <c r="QGS310" s="1457"/>
      <c r="QGT310" s="1457"/>
      <c r="QGU310" s="1457"/>
      <c r="QGV310" s="1457"/>
      <c r="QGW310" s="1457"/>
      <c r="QGX310" s="1457"/>
      <c r="QGY310" s="1457"/>
      <c r="QGZ310" s="1457"/>
      <c r="QHA310" s="1457"/>
      <c r="QHB310" s="1457"/>
      <c r="QHC310" s="1457"/>
      <c r="QHD310" s="1457"/>
      <c r="QHE310" s="1457"/>
      <c r="QHF310" s="1457"/>
      <c r="QHG310" s="1457"/>
      <c r="QHH310" s="1457"/>
      <c r="QHI310" s="1457"/>
      <c r="QHJ310" s="1457"/>
      <c r="QHK310" s="1457"/>
      <c r="QHL310" s="1457"/>
      <c r="QHM310" s="1457"/>
      <c r="QHN310" s="1457"/>
      <c r="QHO310" s="1458"/>
      <c r="QHP310" s="1456"/>
      <c r="QHQ310" s="1457"/>
      <c r="QHR310" s="1457"/>
      <c r="QHS310" s="1457"/>
      <c r="QHT310" s="1457"/>
      <c r="QHU310" s="1457"/>
      <c r="QHV310" s="1457"/>
      <c r="QHW310" s="1457"/>
      <c r="QHX310" s="1457"/>
      <c r="QHY310" s="1457"/>
      <c r="QHZ310" s="1457"/>
      <c r="QIA310" s="1457"/>
      <c r="QIB310" s="1457"/>
      <c r="QIC310" s="1457"/>
      <c r="QID310" s="1457"/>
      <c r="QIE310" s="1457"/>
      <c r="QIF310" s="1457"/>
      <c r="QIG310" s="1457"/>
      <c r="QIH310" s="1457"/>
      <c r="QII310" s="1457"/>
      <c r="QIJ310" s="1457"/>
      <c r="QIK310" s="1457"/>
      <c r="QIL310" s="1457"/>
      <c r="QIM310" s="1457"/>
      <c r="QIN310" s="1457"/>
      <c r="QIO310" s="1457"/>
      <c r="QIP310" s="1457"/>
      <c r="QIQ310" s="1457"/>
      <c r="QIR310" s="1457"/>
      <c r="QIS310" s="1457"/>
      <c r="QIT310" s="1457"/>
      <c r="QIU310" s="1457"/>
      <c r="QIV310" s="1458"/>
      <c r="QIW310" s="1456"/>
      <c r="QIX310" s="1457"/>
      <c r="QIY310" s="1457"/>
      <c r="QIZ310" s="1457"/>
      <c r="QJA310" s="1457"/>
      <c r="QJB310" s="1457"/>
      <c r="QJC310" s="1457"/>
      <c r="QJD310" s="1457"/>
      <c r="QJE310" s="1457"/>
      <c r="QJF310" s="1457"/>
      <c r="QJG310" s="1457"/>
      <c r="QJH310" s="1457"/>
      <c r="QJI310" s="1457"/>
      <c r="QJJ310" s="1457"/>
      <c r="QJK310" s="1457"/>
      <c r="QJL310" s="1457"/>
      <c r="QJM310" s="1457"/>
      <c r="QJN310" s="1457"/>
      <c r="QJO310" s="1457"/>
      <c r="QJP310" s="1457"/>
      <c r="QJQ310" s="1457"/>
      <c r="QJR310" s="1457"/>
      <c r="QJS310" s="1457"/>
      <c r="QJT310" s="1457"/>
      <c r="QJU310" s="1457"/>
      <c r="QJV310" s="1457"/>
      <c r="QJW310" s="1457"/>
      <c r="QJX310" s="1457"/>
      <c r="QJY310" s="1457"/>
      <c r="QJZ310" s="1457"/>
      <c r="QKA310" s="1457"/>
      <c r="QKB310" s="1457"/>
      <c r="QKC310" s="1458"/>
      <c r="QKD310" s="1456"/>
      <c r="QKE310" s="1457"/>
      <c r="QKF310" s="1457"/>
      <c r="QKG310" s="1457"/>
      <c r="QKH310" s="1457"/>
      <c r="QKI310" s="1457"/>
      <c r="QKJ310" s="1457"/>
      <c r="QKK310" s="1457"/>
      <c r="QKL310" s="1457"/>
      <c r="QKM310" s="1457"/>
      <c r="QKN310" s="1457"/>
      <c r="QKO310" s="1457"/>
      <c r="QKP310" s="1457"/>
      <c r="QKQ310" s="1457"/>
      <c r="QKR310" s="1457"/>
      <c r="QKS310" s="1457"/>
      <c r="QKT310" s="1457"/>
      <c r="QKU310" s="1457"/>
      <c r="QKV310" s="1457"/>
      <c r="QKW310" s="1457"/>
      <c r="QKX310" s="1457"/>
      <c r="QKY310" s="1457"/>
      <c r="QKZ310" s="1457"/>
      <c r="QLA310" s="1457"/>
      <c r="QLB310" s="1457"/>
      <c r="QLC310" s="1457"/>
      <c r="QLD310" s="1457"/>
      <c r="QLE310" s="1457"/>
      <c r="QLF310" s="1457"/>
      <c r="QLG310" s="1457"/>
      <c r="QLH310" s="1457"/>
      <c r="QLI310" s="1457"/>
      <c r="QLJ310" s="1458"/>
      <c r="QLK310" s="1456"/>
      <c r="QLL310" s="1457"/>
      <c r="QLM310" s="1457"/>
      <c r="QLN310" s="1457"/>
      <c r="QLO310" s="1457"/>
      <c r="QLP310" s="1457"/>
      <c r="QLQ310" s="1457"/>
      <c r="QLR310" s="1457"/>
      <c r="QLS310" s="1457"/>
      <c r="QLT310" s="1457"/>
      <c r="QLU310" s="1457"/>
      <c r="QLV310" s="1457"/>
      <c r="QLW310" s="1457"/>
      <c r="QLX310" s="1457"/>
      <c r="QLY310" s="1457"/>
      <c r="QLZ310" s="1457"/>
      <c r="QMA310" s="1457"/>
      <c r="QMB310" s="1457"/>
      <c r="QMC310" s="1457"/>
      <c r="QMD310" s="1457"/>
      <c r="QME310" s="1457"/>
      <c r="QMF310" s="1457"/>
      <c r="QMG310" s="1457"/>
      <c r="QMH310" s="1457"/>
      <c r="QMI310" s="1457"/>
      <c r="QMJ310" s="1457"/>
      <c r="QMK310" s="1457"/>
      <c r="QML310" s="1457"/>
      <c r="QMM310" s="1457"/>
      <c r="QMN310" s="1457"/>
      <c r="QMO310" s="1457"/>
      <c r="QMP310" s="1457"/>
      <c r="QMQ310" s="1458"/>
      <c r="QMR310" s="1456"/>
      <c r="QMS310" s="1457"/>
      <c r="QMT310" s="1457"/>
      <c r="QMU310" s="1457"/>
      <c r="QMV310" s="1457"/>
      <c r="QMW310" s="1457"/>
      <c r="QMX310" s="1457"/>
      <c r="QMY310" s="1457"/>
      <c r="QMZ310" s="1457"/>
      <c r="QNA310" s="1457"/>
      <c r="QNB310" s="1457"/>
      <c r="QNC310" s="1457"/>
      <c r="QND310" s="1457"/>
      <c r="QNE310" s="1457"/>
      <c r="QNF310" s="1457"/>
      <c r="QNG310" s="1457"/>
      <c r="QNH310" s="1457"/>
      <c r="QNI310" s="1457"/>
      <c r="QNJ310" s="1457"/>
      <c r="QNK310" s="1457"/>
      <c r="QNL310" s="1457"/>
      <c r="QNM310" s="1457"/>
      <c r="QNN310" s="1457"/>
      <c r="QNO310" s="1457"/>
      <c r="QNP310" s="1457"/>
      <c r="QNQ310" s="1457"/>
      <c r="QNR310" s="1457"/>
      <c r="QNS310" s="1457"/>
      <c r="QNT310" s="1457"/>
      <c r="QNU310" s="1457"/>
      <c r="QNV310" s="1457"/>
      <c r="QNW310" s="1457"/>
      <c r="QNX310" s="1458"/>
      <c r="QNY310" s="1456"/>
      <c r="QNZ310" s="1457"/>
      <c r="QOA310" s="1457"/>
      <c r="QOB310" s="1457"/>
      <c r="QOC310" s="1457"/>
      <c r="QOD310" s="1457"/>
      <c r="QOE310" s="1457"/>
      <c r="QOF310" s="1457"/>
      <c r="QOG310" s="1457"/>
      <c r="QOH310" s="1457"/>
      <c r="QOI310" s="1457"/>
      <c r="QOJ310" s="1457"/>
      <c r="QOK310" s="1457"/>
      <c r="QOL310" s="1457"/>
      <c r="QOM310" s="1457"/>
      <c r="QON310" s="1457"/>
      <c r="QOO310" s="1457"/>
      <c r="QOP310" s="1457"/>
      <c r="QOQ310" s="1457"/>
      <c r="QOR310" s="1457"/>
      <c r="QOS310" s="1457"/>
      <c r="QOT310" s="1457"/>
      <c r="QOU310" s="1457"/>
      <c r="QOV310" s="1457"/>
      <c r="QOW310" s="1457"/>
      <c r="QOX310" s="1457"/>
      <c r="QOY310" s="1457"/>
      <c r="QOZ310" s="1457"/>
      <c r="QPA310" s="1457"/>
      <c r="QPB310" s="1457"/>
      <c r="QPC310" s="1457"/>
      <c r="QPD310" s="1457"/>
      <c r="QPE310" s="1458"/>
      <c r="QPF310" s="1456"/>
      <c r="QPG310" s="1457"/>
      <c r="QPH310" s="1457"/>
      <c r="QPI310" s="1457"/>
      <c r="QPJ310" s="1457"/>
      <c r="QPK310" s="1457"/>
      <c r="QPL310" s="1457"/>
      <c r="QPM310" s="1457"/>
      <c r="QPN310" s="1457"/>
      <c r="QPO310" s="1457"/>
      <c r="QPP310" s="1457"/>
      <c r="QPQ310" s="1457"/>
      <c r="QPR310" s="1457"/>
      <c r="QPS310" s="1457"/>
      <c r="QPT310" s="1457"/>
      <c r="QPU310" s="1457"/>
      <c r="QPV310" s="1457"/>
      <c r="QPW310" s="1457"/>
      <c r="QPX310" s="1457"/>
      <c r="QPY310" s="1457"/>
      <c r="QPZ310" s="1457"/>
      <c r="QQA310" s="1457"/>
      <c r="QQB310" s="1457"/>
      <c r="QQC310" s="1457"/>
      <c r="QQD310" s="1457"/>
      <c r="QQE310" s="1457"/>
      <c r="QQF310" s="1457"/>
      <c r="QQG310" s="1457"/>
      <c r="QQH310" s="1457"/>
      <c r="QQI310" s="1457"/>
      <c r="QQJ310" s="1457"/>
      <c r="QQK310" s="1457"/>
      <c r="QQL310" s="1458"/>
      <c r="QQM310" s="1456"/>
      <c r="QQN310" s="1457"/>
      <c r="QQO310" s="1457"/>
      <c r="QQP310" s="1457"/>
      <c r="QQQ310" s="1457"/>
      <c r="QQR310" s="1457"/>
      <c r="QQS310" s="1457"/>
      <c r="QQT310" s="1457"/>
      <c r="QQU310" s="1457"/>
      <c r="QQV310" s="1457"/>
      <c r="QQW310" s="1457"/>
      <c r="QQX310" s="1457"/>
      <c r="QQY310" s="1457"/>
      <c r="QQZ310" s="1457"/>
      <c r="QRA310" s="1457"/>
      <c r="QRB310" s="1457"/>
      <c r="QRC310" s="1457"/>
      <c r="QRD310" s="1457"/>
      <c r="QRE310" s="1457"/>
      <c r="QRF310" s="1457"/>
      <c r="QRG310" s="1457"/>
      <c r="QRH310" s="1457"/>
      <c r="QRI310" s="1457"/>
      <c r="QRJ310" s="1457"/>
      <c r="QRK310" s="1457"/>
      <c r="QRL310" s="1457"/>
      <c r="QRM310" s="1457"/>
      <c r="QRN310" s="1457"/>
      <c r="QRO310" s="1457"/>
      <c r="QRP310" s="1457"/>
      <c r="QRQ310" s="1457"/>
      <c r="QRR310" s="1457"/>
      <c r="QRS310" s="1458"/>
      <c r="QRT310" s="1456"/>
      <c r="QRU310" s="1457"/>
      <c r="QRV310" s="1457"/>
      <c r="QRW310" s="1457"/>
      <c r="QRX310" s="1457"/>
      <c r="QRY310" s="1457"/>
      <c r="QRZ310" s="1457"/>
      <c r="QSA310" s="1457"/>
      <c r="QSB310" s="1457"/>
      <c r="QSC310" s="1457"/>
      <c r="QSD310" s="1457"/>
      <c r="QSE310" s="1457"/>
      <c r="QSF310" s="1457"/>
      <c r="QSG310" s="1457"/>
      <c r="QSH310" s="1457"/>
      <c r="QSI310" s="1457"/>
      <c r="QSJ310" s="1457"/>
      <c r="QSK310" s="1457"/>
      <c r="QSL310" s="1457"/>
      <c r="QSM310" s="1457"/>
      <c r="QSN310" s="1457"/>
      <c r="QSO310" s="1457"/>
      <c r="QSP310" s="1457"/>
      <c r="QSQ310" s="1457"/>
      <c r="QSR310" s="1457"/>
      <c r="QSS310" s="1457"/>
      <c r="QST310" s="1457"/>
      <c r="QSU310" s="1457"/>
      <c r="QSV310" s="1457"/>
      <c r="QSW310" s="1457"/>
      <c r="QSX310" s="1457"/>
      <c r="QSY310" s="1457"/>
      <c r="QSZ310" s="1458"/>
      <c r="QTA310" s="1456"/>
      <c r="QTB310" s="1457"/>
      <c r="QTC310" s="1457"/>
      <c r="QTD310" s="1457"/>
      <c r="QTE310" s="1457"/>
      <c r="QTF310" s="1457"/>
      <c r="QTG310" s="1457"/>
      <c r="QTH310" s="1457"/>
      <c r="QTI310" s="1457"/>
      <c r="QTJ310" s="1457"/>
      <c r="QTK310" s="1457"/>
      <c r="QTL310" s="1457"/>
      <c r="QTM310" s="1457"/>
      <c r="QTN310" s="1457"/>
      <c r="QTO310" s="1457"/>
      <c r="QTP310" s="1457"/>
      <c r="QTQ310" s="1457"/>
      <c r="QTR310" s="1457"/>
      <c r="QTS310" s="1457"/>
      <c r="QTT310" s="1457"/>
      <c r="QTU310" s="1457"/>
      <c r="QTV310" s="1457"/>
      <c r="QTW310" s="1457"/>
      <c r="QTX310" s="1457"/>
      <c r="QTY310" s="1457"/>
      <c r="QTZ310" s="1457"/>
      <c r="QUA310" s="1457"/>
      <c r="QUB310" s="1457"/>
      <c r="QUC310" s="1457"/>
      <c r="QUD310" s="1457"/>
      <c r="QUE310" s="1457"/>
      <c r="QUF310" s="1457"/>
      <c r="QUG310" s="1458"/>
      <c r="QUH310" s="1456"/>
      <c r="QUI310" s="1457"/>
      <c r="QUJ310" s="1457"/>
      <c r="QUK310" s="1457"/>
      <c r="QUL310" s="1457"/>
      <c r="QUM310" s="1457"/>
      <c r="QUN310" s="1457"/>
      <c r="QUO310" s="1457"/>
      <c r="QUP310" s="1457"/>
      <c r="QUQ310" s="1457"/>
      <c r="QUR310" s="1457"/>
      <c r="QUS310" s="1457"/>
      <c r="QUT310" s="1457"/>
      <c r="QUU310" s="1457"/>
      <c r="QUV310" s="1457"/>
      <c r="QUW310" s="1457"/>
      <c r="QUX310" s="1457"/>
      <c r="QUY310" s="1457"/>
      <c r="QUZ310" s="1457"/>
      <c r="QVA310" s="1457"/>
      <c r="QVB310" s="1457"/>
      <c r="QVC310" s="1457"/>
      <c r="QVD310" s="1457"/>
      <c r="QVE310" s="1457"/>
      <c r="QVF310" s="1457"/>
      <c r="QVG310" s="1457"/>
      <c r="QVH310" s="1457"/>
      <c r="QVI310" s="1457"/>
      <c r="QVJ310" s="1457"/>
      <c r="QVK310" s="1457"/>
      <c r="QVL310" s="1457"/>
      <c r="QVM310" s="1457"/>
      <c r="QVN310" s="1458"/>
      <c r="QVO310" s="1456"/>
      <c r="QVP310" s="1457"/>
      <c r="QVQ310" s="1457"/>
      <c r="QVR310" s="1457"/>
      <c r="QVS310" s="1457"/>
      <c r="QVT310" s="1457"/>
      <c r="QVU310" s="1457"/>
      <c r="QVV310" s="1457"/>
      <c r="QVW310" s="1457"/>
      <c r="QVX310" s="1457"/>
      <c r="QVY310" s="1457"/>
      <c r="QVZ310" s="1457"/>
      <c r="QWA310" s="1457"/>
      <c r="QWB310" s="1457"/>
      <c r="QWC310" s="1457"/>
      <c r="QWD310" s="1457"/>
      <c r="QWE310" s="1457"/>
      <c r="QWF310" s="1457"/>
      <c r="QWG310" s="1457"/>
      <c r="QWH310" s="1457"/>
      <c r="QWI310" s="1457"/>
      <c r="QWJ310" s="1457"/>
      <c r="QWK310" s="1457"/>
      <c r="QWL310" s="1457"/>
      <c r="QWM310" s="1457"/>
      <c r="QWN310" s="1457"/>
      <c r="QWO310" s="1457"/>
      <c r="QWP310" s="1457"/>
      <c r="QWQ310" s="1457"/>
      <c r="QWR310" s="1457"/>
      <c r="QWS310" s="1457"/>
      <c r="QWT310" s="1457"/>
      <c r="QWU310" s="1458"/>
      <c r="QWV310" s="1456"/>
      <c r="QWW310" s="1457"/>
      <c r="QWX310" s="1457"/>
      <c r="QWY310" s="1457"/>
      <c r="QWZ310" s="1457"/>
      <c r="QXA310" s="1457"/>
      <c r="QXB310" s="1457"/>
      <c r="QXC310" s="1457"/>
      <c r="QXD310" s="1457"/>
      <c r="QXE310" s="1457"/>
      <c r="QXF310" s="1457"/>
      <c r="QXG310" s="1457"/>
      <c r="QXH310" s="1457"/>
      <c r="QXI310" s="1457"/>
      <c r="QXJ310" s="1457"/>
      <c r="QXK310" s="1457"/>
      <c r="QXL310" s="1457"/>
      <c r="QXM310" s="1457"/>
      <c r="QXN310" s="1457"/>
      <c r="QXO310" s="1457"/>
      <c r="QXP310" s="1457"/>
      <c r="QXQ310" s="1457"/>
      <c r="QXR310" s="1457"/>
      <c r="QXS310" s="1457"/>
      <c r="QXT310" s="1457"/>
      <c r="QXU310" s="1457"/>
      <c r="QXV310" s="1457"/>
      <c r="QXW310" s="1457"/>
      <c r="QXX310" s="1457"/>
      <c r="QXY310" s="1457"/>
      <c r="QXZ310" s="1457"/>
      <c r="QYA310" s="1457"/>
      <c r="QYB310" s="1458"/>
      <c r="QYC310" s="1456"/>
      <c r="QYD310" s="1457"/>
      <c r="QYE310" s="1457"/>
      <c r="QYF310" s="1457"/>
      <c r="QYG310" s="1457"/>
      <c r="QYH310" s="1457"/>
      <c r="QYI310" s="1457"/>
      <c r="QYJ310" s="1457"/>
      <c r="QYK310" s="1457"/>
      <c r="QYL310" s="1457"/>
      <c r="QYM310" s="1457"/>
      <c r="QYN310" s="1457"/>
      <c r="QYO310" s="1457"/>
      <c r="QYP310" s="1457"/>
      <c r="QYQ310" s="1457"/>
      <c r="QYR310" s="1457"/>
      <c r="QYS310" s="1457"/>
      <c r="QYT310" s="1457"/>
      <c r="QYU310" s="1457"/>
      <c r="QYV310" s="1457"/>
      <c r="QYW310" s="1457"/>
      <c r="QYX310" s="1457"/>
      <c r="QYY310" s="1457"/>
      <c r="QYZ310" s="1457"/>
      <c r="QZA310" s="1457"/>
      <c r="QZB310" s="1457"/>
      <c r="QZC310" s="1457"/>
      <c r="QZD310" s="1457"/>
      <c r="QZE310" s="1457"/>
      <c r="QZF310" s="1457"/>
      <c r="QZG310" s="1457"/>
      <c r="QZH310" s="1457"/>
      <c r="QZI310" s="1458"/>
      <c r="QZJ310" s="1456"/>
      <c r="QZK310" s="1457"/>
      <c r="QZL310" s="1457"/>
      <c r="QZM310" s="1457"/>
      <c r="QZN310" s="1457"/>
      <c r="QZO310" s="1457"/>
      <c r="QZP310" s="1457"/>
      <c r="QZQ310" s="1457"/>
      <c r="QZR310" s="1457"/>
      <c r="QZS310" s="1457"/>
      <c r="QZT310" s="1457"/>
      <c r="QZU310" s="1457"/>
      <c r="QZV310" s="1457"/>
      <c r="QZW310" s="1457"/>
      <c r="QZX310" s="1457"/>
      <c r="QZY310" s="1457"/>
      <c r="QZZ310" s="1457"/>
      <c r="RAA310" s="1457"/>
      <c r="RAB310" s="1457"/>
      <c r="RAC310" s="1457"/>
      <c r="RAD310" s="1457"/>
      <c r="RAE310" s="1457"/>
      <c r="RAF310" s="1457"/>
      <c r="RAG310" s="1457"/>
      <c r="RAH310" s="1457"/>
      <c r="RAI310" s="1457"/>
      <c r="RAJ310" s="1457"/>
      <c r="RAK310" s="1457"/>
      <c r="RAL310" s="1457"/>
      <c r="RAM310" s="1457"/>
      <c r="RAN310" s="1457"/>
      <c r="RAO310" s="1457"/>
      <c r="RAP310" s="1458"/>
      <c r="RAQ310" s="1456"/>
      <c r="RAR310" s="1457"/>
      <c r="RAS310" s="1457"/>
      <c r="RAT310" s="1457"/>
      <c r="RAU310" s="1457"/>
      <c r="RAV310" s="1457"/>
      <c r="RAW310" s="1457"/>
      <c r="RAX310" s="1457"/>
      <c r="RAY310" s="1457"/>
      <c r="RAZ310" s="1457"/>
      <c r="RBA310" s="1457"/>
      <c r="RBB310" s="1457"/>
      <c r="RBC310" s="1457"/>
      <c r="RBD310" s="1457"/>
      <c r="RBE310" s="1457"/>
      <c r="RBF310" s="1457"/>
      <c r="RBG310" s="1457"/>
      <c r="RBH310" s="1457"/>
      <c r="RBI310" s="1457"/>
      <c r="RBJ310" s="1457"/>
      <c r="RBK310" s="1457"/>
      <c r="RBL310" s="1457"/>
      <c r="RBM310" s="1457"/>
      <c r="RBN310" s="1457"/>
      <c r="RBO310" s="1457"/>
      <c r="RBP310" s="1457"/>
      <c r="RBQ310" s="1457"/>
      <c r="RBR310" s="1457"/>
      <c r="RBS310" s="1457"/>
      <c r="RBT310" s="1457"/>
      <c r="RBU310" s="1457"/>
      <c r="RBV310" s="1457"/>
      <c r="RBW310" s="1458"/>
      <c r="RBX310" s="1456"/>
      <c r="RBY310" s="1457"/>
      <c r="RBZ310" s="1457"/>
      <c r="RCA310" s="1457"/>
      <c r="RCB310" s="1457"/>
      <c r="RCC310" s="1457"/>
      <c r="RCD310" s="1457"/>
      <c r="RCE310" s="1457"/>
      <c r="RCF310" s="1457"/>
      <c r="RCG310" s="1457"/>
      <c r="RCH310" s="1457"/>
      <c r="RCI310" s="1457"/>
      <c r="RCJ310" s="1457"/>
      <c r="RCK310" s="1457"/>
      <c r="RCL310" s="1457"/>
      <c r="RCM310" s="1457"/>
      <c r="RCN310" s="1457"/>
      <c r="RCO310" s="1457"/>
      <c r="RCP310" s="1457"/>
      <c r="RCQ310" s="1457"/>
      <c r="RCR310" s="1457"/>
      <c r="RCS310" s="1457"/>
      <c r="RCT310" s="1457"/>
      <c r="RCU310" s="1457"/>
      <c r="RCV310" s="1457"/>
      <c r="RCW310" s="1457"/>
      <c r="RCX310" s="1457"/>
      <c r="RCY310" s="1457"/>
      <c r="RCZ310" s="1457"/>
      <c r="RDA310" s="1457"/>
      <c r="RDB310" s="1457"/>
      <c r="RDC310" s="1457"/>
      <c r="RDD310" s="1458"/>
      <c r="RDE310" s="1456"/>
      <c r="RDF310" s="1457"/>
      <c r="RDG310" s="1457"/>
      <c r="RDH310" s="1457"/>
      <c r="RDI310" s="1457"/>
      <c r="RDJ310" s="1457"/>
      <c r="RDK310" s="1457"/>
      <c r="RDL310" s="1457"/>
      <c r="RDM310" s="1457"/>
      <c r="RDN310" s="1457"/>
      <c r="RDO310" s="1457"/>
      <c r="RDP310" s="1457"/>
      <c r="RDQ310" s="1457"/>
      <c r="RDR310" s="1457"/>
      <c r="RDS310" s="1457"/>
      <c r="RDT310" s="1457"/>
      <c r="RDU310" s="1457"/>
      <c r="RDV310" s="1457"/>
      <c r="RDW310" s="1457"/>
      <c r="RDX310" s="1457"/>
      <c r="RDY310" s="1457"/>
      <c r="RDZ310" s="1457"/>
      <c r="REA310" s="1457"/>
      <c r="REB310" s="1457"/>
      <c r="REC310" s="1457"/>
      <c r="RED310" s="1457"/>
      <c r="REE310" s="1457"/>
      <c r="REF310" s="1457"/>
      <c r="REG310" s="1457"/>
      <c r="REH310" s="1457"/>
      <c r="REI310" s="1457"/>
      <c r="REJ310" s="1457"/>
      <c r="REK310" s="1458"/>
      <c r="REL310" s="1456"/>
      <c r="REM310" s="1457"/>
      <c r="REN310" s="1457"/>
      <c r="REO310" s="1457"/>
      <c r="REP310" s="1457"/>
      <c r="REQ310" s="1457"/>
      <c r="RER310" s="1457"/>
      <c r="RES310" s="1457"/>
      <c r="RET310" s="1457"/>
      <c r="REU310" s="1457"/>
      <c r="REV310" s="1457"/>
      <c r="REW310" s="1457"/>
      <c r="REX310" s="1457"/>
      <c r="REY310" s="1457"/>
      <c r="REZ310" s="1457"/>
      <c r="RFA310" s="1457"/>
      <c r="RFB310" s="1457"/>
      <c r="RFC310" s="1457"/>
      <c r="RFD310" s="1457"/>
      <c r="RFE310" s="1457"/>
      <c r="RFF310" s="1457"/>
      <c r="RFG310" s="1457"/>
      <c r="RFH310" s="1457"/>
      <c r="RFI310" s="1457"/>
      <c r="RFJ310" s="1457"/>
      <c r="RFK310" s="1457"/>
      <c r="RFL310" s="1457"/>
      <c r="RFM310" s="1457"/>
      <c r="RFN310" s="1457"/>
      <c r="RFO310" s="1457"/>
      <c r="RFP310" s="1457"/>
      <c r="RFQ310" s="1457"/>
      <c r="RFR310" s="1458"/>
      <c r="RFS310" s="1456"/>
      <c r="RFT310" s="1457"/>
      <c r="RFU310" s="1457"/>
      <c r="RFV310" s="1457"/>
      <c r="RFW310" s="1457"/>
      <c r="RFX310" s="1457"/>
      <c r="RFY310" s="1457"/>
      <c r="RFZ310" s="1457"/>
      <c r="RGA310" s="1457"/>
      <c r="RGB310" s="1457"/>
      <c r="RGC310" s="1457"/>
      <c r="RGD310" s="1457"/>
      <c r="RGE310" s="1457"/>
      <c r="RGF310" s="1457"/>
      <c r="RGG310" s="1457"/>
      <c r="RGH310" s="1457"/>
      <c r="RGI310" s="1457"/>
      <c r="RGJ310" s="1457"/>
      <c r="RGK310" s="1457"/>
      <c r="RGL310" s="1457"/>
      <c r="RGM310" s="1457"/>
      <c r="RGN310" s="1457"/>
      <c r="RGO310" s="1457"/>
      <c r="RGP310" s="1457"/>
      <c r="RGQ310" s="1457"/>
      <c r="RGR310" s="1457"/>
      <c r="RGS310" s="1457"/>
      <c r="RGT310" s="1457"/>
      <c r="RGU310" s="1457"/>
      <c r="RGV310" s="1457"/>
      <c r="RGW310" s="1457"/>
      <c r="RGX310" s="1457"/>
      <c r="RGY310" s="1458"/>
      <c r="RGZ310" s="1456"/>
      <c r="RHA310" s="1457"/>
      <c r="RHB310" s="1457"/>
      <c r="RHC310" s="1457"/>
      <c r="RHD310" s="1457"/>
      <c r="RHE310" s="1457"/>
      <c r="RHF310" s="1457"/>
      <c r="RHG310" s="1457"/>
      <c r="RHH310" s="1457"/>
      <c r="RHI310" s="1457"/>
      <c r="RHJ310" s="1457"/>
      <c r="RHK310" s="1457"/>
      <c r="RHL310" s="1457"/>
      <c r="RHM310" s="1457"/>
      <c r="RHN310" s="1457"/>
      <c r="RHO310" s="1457"/>
      <c r="RHP310" s="1457"/>
      <c r="RHQ310" s="1457"/>
      <c r="RHR310" s="1457"/>
      <c r="RHS310" s="1457"/>
      <c r="RHT310" s="1457"/>
      <c r="RHU310" s="1457"/>
      <c r="RHV310" s="1457"/>
      <c r="RHW310" s="1457"/>
      <c r="RHX310" s="1457"/>
      <c r="RHY310" s="1457"/>
      <c r="RHZ310" s="1457"/>
      <c r="RIA310" s="1457"/>
      <c r="RIB310" s="1457"/>
      <c r="RIC310" s="1457"/>
      <c r="RID310" s="1457"/>
      <c r="RIE310" s="1457"/>
      <c r="RIF310" s="1458"/>
      <c r="RIG310" s="1456"/>
      <c r="RIH310" s="1457"/>
      <c r="RII310" s="1457"/>
      <c r="RIJ310" s="1457"/>
      <c r="RIK310" s="1457"/>
      <c r="RIL310" s="1457"/>
      <c r="RIM310" s="1457"/>
      <c r="RIN310" s="1457"/>
      <c r="RIO310" s="1457"/>
      <c r="RIP310" s="1457"/>
      <c r="RIQ310" s="1457"/>
      <c r="RIR310" s="1457"/>
      <c r="RIS310" s="1457"/>
      <c r="RIT310" s="1457"/>
      <c r="RIU310" s="1457"/>
      <c r="RIV310" s="1457"/>
      <c r="RIW310" s="1457"/>
      <c r="RIX310" s="1457"/>
      <c r="RIY310" s="1457"/>
      <c r="RIZ310" s="1457"/>
      <c r="RJA310" s="1457"/>
      <c r="RJB310" s="1457"/>
      <c r="RJC310" s="1457"/>
      <c r="RJD310" s="1457"/>
      <c r="RJE310" s="1457"/>
      <c r="RJF310" s="1457"/>
      <c r="RJG310" s="1457"/>
      <c r="RJH310" s="1457"/>
      <c r="RJI310" s="1457"/>
      <c r="RJJ310" s="1457"/>
      <c r="RJK310" s="1457"/>
      <c r="RJL310" s="1457"/>
      <c r="RJM310" s="1458"/>
      <c r="RJN310" s="1456"/>
      <c r="RJO310" s="1457"/>
      <c r="RJP310" s="1457"/>
      <c r="RJQ310" s="1457"/>
      <c r="RJR310" s="1457"/>
      <c r="RJS310" s="1457"/>
      <c r="RJT310" s="1457"/>
      <c r="RJU310" s="1457"/>
      <c r="RJV310" s="1457"/>
      <c r="RJW310" s="1457"/>
      <c r="RJX310" s="1457"/>
      <c r="RJY310" s="1457"/>
      <c r="RJZ310" s="1457"/>
      <c r="RKA310" s="1457"/>
      <c r="RKB310" s="1457"/>
      <c r="RKC310" s="1457"/>
      <c r="RKD310" s="1457"/>
      <c r="RKE310" s="1457"/>
      <c r="RKF310" s="1457"/>
      <c r="RKG310" s="1457"/>
      <c r="RKH310" s="1457"/>
      <c r="RKI310" s="1457"/>
      <c r="RKJ310" s="1457"/>
      <c r="RKK310" s="1457"/>
      <c r="RKL310" s="1457"/>
      <c r="RKM310" s="1457"/>
      <c r="RKN310" s="1457"/>
      <c r="RKO310" s="1457"/>
      <c r="RKP310" s="1457"/>
      <c r="RKQ310" s="1457"/>
      <c r="RKR310" s="1457"/>
      <c r="RKS310" s="1457"/>
      <c r="RKT310" s="1458"/>
      <c r="RKU310" s="1456"/>
      <c r="RKV310" s="1457"/>
      <c r="RKW310" s="1457"/>
      <c r="RKX310" s="1457"/>
      <c r="RKY310" s="1457"/>
      <c r="RKZ310" s="1457"/>
      <c r="RLA310" s="1457"/>
      <c r="RLB310" s="1457"/>
      <c r="RLC310" s="1457"/>
      <c r="RLD310" s="1457"/>
      <c r="RLE310" s="1457"/>
      <c r="RLF310" s="1457"/>
      <c r="RLG310" s="1457"/>
      <c r="RLH310" s="1457"/>
      <c r="RLI310" s="1457"/>
      <c r="RLJ310" s="1457"/>
      <c r="RLK310" s="1457"/>
      <c r="RLL310" s="1457"/>
      <c r="RLM310" s="1457"/>
      <c r="RLN310" s="1457"/>
      <c r="RLO310" s="1457"/>
      <c r="RLP310" s="1457"/>
      <c r="RLQ310" s="1457"/>
      <c r="RLR310" s="1457"/>
      <c r="RLS310" s="1457"/>
      <c r="RLT310" s="1457"/>
      <c r="RLU310" s="1457"/>
      <c r="RLV310" s="1457"/>
      <c r="RLW310" s="1457"/>
      <c r="RLX310" s="1457"/>
      <c r="RLY310" s="1457"/>
      <c r="RLZ310" s="1457"/>
      <c r="RMA310" s="1458"/>
      <c r="RMB310" s="1456"/>
      <c r="RMC310" s="1457"/>
      <c r="RMD310" s="1457"/>
      <c r="RME310" s="1457"/>
      <c r="RMF310" s="1457"/>
      <c r="RMG310" s="1457"/>
      <c r="RMH310" s="1457"/>
      <c r="RMI310" s="1457"/>
      <c r="RMJ310" s="1457"/>
      <c r="RMK310" s="1457"/>
      <c r="RML310" s="1457"/>
      <c r="RMM310" s="1457"/>
      <c r="RMN310" s="1457"/>
      <c r="RMO310" s="1457"/>
      <c r="RMP310" s="1457"/>
      <c r="RMQ310" s="1457"/>
      <c r="RMR310" s="1457"/>
      <c r="RMS310" s="1457"/>
      <c r="RMT310" s="1457"/>
      <c r="RMU310" s="1457"/>
      <c r="RMV310" s="1457"/>
      <c r="RMW310" s="1457"/>
      <c r="RMX310" s="1457"/>
      <c r="RMY310" s="1457"/>
      <c r="RMZ310" s="1457"/>
      <c r="RNA310" s="1457"/>
      <c r="RNB310" s="1457"/>
      <c r="RNC310" s="1457"/>
      <c r="RND310" s="1457"/>
      <c r="RNE310" s="1457"/>
      <c r="RNF310" s="1457"/>
      <c r="RNG310" s="1457"/>
      <c r="RNH310" s="1458"/>
      <c r="RNI310" s="1456"/>
      <c r="RNJ310" s="1457"/>
      <c r="RNK310" s="1457"/>
      <c r="RNL310" s="1457"/>
      <c r="RNM310" s="1457"/>
      <c r="RNN310" s="1457"/>
      <c r="RNO310" s="1457"/>
      <c r="RNP310" s="1457"/>
      <c r="RNQ310" s="1457"/>
      <c r="RNR310" s="1457"/>
      <c r="RNS310" s="1457"/>
      <c r="RNT310" s="1457"/>
      <c r="RNU310" s="1457"/>
      <c r="RNV310" s="1457"/>
      <c r="RNW310" s="1457"/>
      <c r="RNX310" s="1457"/>
      <c r="RNY310" s="1457"/>
      <c r="RNZ310" s="1457"/>
      <c r="ROA310" s="1457"/>
      <c r="ROB310" s="1457"/>
      <c r="ROC310" s="1457"/>
      <c r="ROD310" s="1457"/>
      <c r="ROE310" s="1457"/>
      <c r="ROF310" s="1457"/>
      <c r="ROG310" s="1457"/>
      <c r="ROH310" s="1457"/>
      <c r="ROI310" s="1457"/>
      <c r="ROJ310" s="1457"/>
      <c r="ROK310" s="1457"/>
      <c r="ROL310" s="1457"/>
      <c r="ROM310" s="1457"/>
      <c r="RON310" s="1457"/>
      <c r="ROO310" s="1458"/>
      <c r="ROP310" s="1456"/>
      <c r="ROQ310" s="1457"/>
      <c r="ROR310" s="1457"/>
      <c r="ROS310" s="1457"/>
      <c r="ROT310" s="1457"/>
      <c r="ROU310" s="1457"/>
      <c r="ROV310" s="1457"/>
      <c r="ROW310" s="1457"/>
      <c r="ROX310" s="1457"/>
      <c r="ROY310" s="1457"/>
      <c r="ROZ310" s="1457"/>
      <c r="RPA310" s="1457"/>
      <c r="RPB310" s="1457"/>
      <c r="RPC310" s="1457"/>
      <c r="RPD310" s="1457"/>
      <c r="RPE310" s="1457"/>
      <c r="RPF310" s="1457"/>
      <c r="RPG310" s="1457"/>
      <c r="RPH310" s="1457"/>
      <c r="RPI310" s="1457"/>
      <c r="RPJ310" s="1457"/>
      <c r="RPK310" s="1457"/>
      <c r="RPL310" s="1457"/>
      <c r="RPM310" s="1457"/>
      <c r="RPN310" s="1457"/>
      <c r="RPO310" s="1457"/>
      <c r="RPP310" s="1457"/>
      <c r="RPQ310" s="1457"/>
      <c r="RPR310" s="1457"/>
      <c r="RPS310" s="1457"/>
      <c r="RPT310" s="1457"/>
      <c r="RPU310" s="1457"/>
      <c r="RPV310" s="1458"/>
      <c r="RPW310" s="1456"/>
      <c r="RPX310" s="1457"/>
      <c r="RPY310" s="1457"/>
      <c r="RPZ310" s="1457"/>
      <c r="RQA310" s="1457"/>
      <c r="RQB310" s="1457"/>
      <c r="RQC310" s="1457"/>
      <c r="RQD310" s="1457"/>
      <c r="RQE310" s="1457"/>
      <c r="RQF310" s="1457"/>
      <c r="RQG310" s="1457"/>
      <c r="RQH310" s="1457"/>
      <c r="RQI310" s="1457"/>
      <c r="RQJ310" s="1457"/>
      <c r="RQK310" s="1457"/>
      <c r="RQL310" s="1457"/>
      <c r="RQM310" s="1457"/>
      <c r="RQN310" s="1457"/>
      <c r="RQO310" s="1457"/>
      <c r="RQP310" s="1457"/>
      <c r="RQQ310" s="1457"/>
      <c r="RQR310" s="1457"/>
      <c r="RQS310" s="1457"/>
      <c r="RQT310" s="1457"/>
      <c r="RQU310" s="1457"/>
      <c r="RQV310" s="1457"/>
      <c r="RQW310" s="1457"/>
      <c r="RQX310" s="1457"/>
      <c r="RQY310" s="1457"/>
      <c r="RQZ310" s="1457"/>
      <c r="RRA310" s="1457"/>
      <c r="RRB310" s="1457"/>
      <c r="RRC310" s="1458"/>
      <c r="RRD310" s="1456"/>
      <c r="RRE310" s="1457"/>
      <c r="RRF310" s="1457"/>
      <c r="RRG310" s="1457"/>
      <c r="RRH310" s="1457"/>
      <c r="RRI310" s="1457"/>
      <c r="RRJ310" s="1457"/>
      <c r="RRK310" s="1457"/>
      <c r="RRL310" s="1457"/>
      <c r="RRM310" s="1457"/>
      <c r="RRN310" s="1457"/>
      <c r="RRO310" s="1457"/>
      <c r="RRP310" s="1457"/>
      <c r="RRQ310" s="1457"/>
      <c r="RRR310" s="1457"/>
      <c r="RRS310" s="1457"/>
      <c r="RRT310" s="1457"/>
      <c r="RRU310" s="1457"/>
      <c r="RRV310" s="1457"/>
      <c r="RRW310" s="1457"/>
      <c r="RRX310" s="1457"/>
      <c r="RRY310" s="1457"/>
      <c r="RRZ310" s="1457"/>
      <c r="RSA310" s="1457"/>
      <c r="RSB310" s="1457"/>
      <c r="RSC310" s="1457"/>
      <c r="RSD310" s="1457"/>
      <c r="RSE310" s="1457"/>
      <c r="RSF310" s="1457"/>
      <c r="RSG310" s="1457"/>
      <c r="RSH310" s="1457"/>
      <c r="RSI310" s="1457"/>
      <c r="RSJ310" s="1458"/>
      <c r="RSK310" s="1456"/>
      <c r="RSL310" s="1457"/>
      <c r="RSM310" s="1457"/>
      <c r="RSN310" s="1457"/>
      <c r="RSO310" s="1457"/>
      <c r="RSP310" s="1457"/>
      <c r="RSQ310" s="1457"/>
      <c r="RSR310" s="1457"/>
      <c r="RSS310" s="1457"/>
      <c r="RST310" s="1457"/>
      <c r="RSU310" s="1457"/>
      <c r="RSV310" s="1457"/>
      <c r="RSW310" s="1457"/>
      <c r="RSX310" s="1457"/>
      <c r="RSY310" s="1457"/>
      <c r="RSZ310" s="1457"/>
      <c r="RTA310" s="1457"/>
      <c r="RTB310" s="1457"/>
      <c r="RTC310" s="1457"/>
      <c r="RTD310" s="1457"/>
      <c r="RTE310" s="1457"/>
      <c r="RTF310" s="1457"/>
      <c r="RTG310" s="1457"/>
      <c r="RTH310" s="1457"/>
      <c r="RTI310" s="1457"/>
      <c r="RTJ310" s="1457"/>
      <c r="RTK310" s="1457"/>
      <c r="RTL310" s="1457"/>
      <c r="RTM310" s="1457"/>
      <c r="RTN310" s="1457"/>
      <c r="RTO310" s="1457"/>
      <c r="RTP310" s="1457"/>
      <c r="RTQ310" s="1458"/>
      <c r="RTR310" s="1456"/>
      <c r="RTS310" s="1457"/>
      <c r="RTT310" s="1457"/>
      <c r="RTU310" s="1457"/>
      <c r="RTV310" s="1457"/>
      <c r="RTW310" s="1457"/>
      <c r="RTX310" s="1457"/>
      <c r="RTY310" s="1457"/>
      <c r="RTZ310" s="1457"/>
      <c r="RUA310" s="1457"/>
      <c r="RUB310" s="1457"/>
      <c r="RUC310" s="1457"/>
      <c r="RUD310" s="1457"/>
      <c r="RUE310" s="1457"/>
      <c r="RUF310" s="1457"/>
      <c r="RUG310" s="1457"/>
      <c r="RUH310" s="1457"/>
      <c r="RUI310" s="1457"/>
      <c r="RUJ310" s="1457"/>
      <c r="RUK310" s="1457"/>
      <c r="RUL310" s="1457"/>
      <c r="RUM310" s="1457"/>
      <c r="RUN310" s="1457"/>
      <c r="RUO310" s="1457"/>
      <c r="RUP310" s="1457"/>
      <c r="RUQ310" s="1457"/>
      <c r="RUR310" s="1457"/>
      <c r="RUS310" s="1457"/>
      <c r="RUT310" s="1457"/>
      <c r="RUU310" s="1457"/>
      <c r="RUV310" s="1457"/>
      <c r="RUW310" s="1457"/>
      <c r="RUX310" s="1458"/>
      <c r="RUY310" s="1456"/>
      <c r="RUZ310" s="1457"/>
      <c r="RVA310" s="1457"/>
      <c r="RVB310" s="1457"/>
      <c r="RVC310" s="1457"/>
      <c r="RVD310" s="1457"/>
      <c r="RVE310" s="1457"/>
      <c r="RVF310" s="1457"/>
      <c r="RVG310" s="1457"/>
      <c r="RVH310" s="1457"/>
      <c r="RVI310" s="1457"/>
      <c r="RVJ310" s="1457"/>
      <c r="RVK310" s="1457"/>
      <c r="RVL310" s="1457"/>
      <c r="RVM310" s="1457"/>
      <c r="RVN310" s="1457"/>
      <c r="RVO310" s="1457"/>
      <c r="RVP310" s="1457"/>
      <c r="RVQ310" s="1457"/>
      <c r="RVR310" s="1457"/>
      <c r="RVS310" s="1457"/>
      <c r="RVT310" s="1457"/>
      <c r="RVU310" s="1457"/>
      <c r="RVV310" s="1457"/>
      <c r="RVW310" s="1457"/>
      <c r="RVX310" s="1457"/>
      <c r="RVY310" s="1457"/>
      <c r="RVZ310" s="1457"/>
      <c r="RWA310" s="1457"/>
      <c r="RWB310" s="1457"/>
      <c r="RWC310" s="1457"/>
      <c r="RWD310" s="1457"/>
      <c r="RWE310" s="1458"/>
      <c r="RWF310" s="1456"/>
      <c r="RWG310" s="1457"/>
      <c r="RWH310" s="1457"/>
      <c r="RWI310" s="1457"/>
      <c r="RWJ310" s="1457"/>
      <c r="RWK310" s="1457"/>
      <c r="RWL310" s="1457"/>
      <c r="RWM310" s="1457"/>
      <c r="RWN310" s="1457"/>
      <c r="RWO310" s="1457"/>
      <c r="RWP310" s="1457"/>
      <c r="RWQ310" s="1457"/>
      <c r="RWR310" s="1457"/>
      <c r="RWS310" s="1457"/>
      <c r="RWT310" s="1457"/>
      <c r="RWU310" s="1457"/>
      <c r="RWV310" s="1457"/>
      <c r="RWW310" s="1457"/>
      <c r="RWX310" s="1457"/>
      <c r="RWY310" s="1457"/>
      <c r="RWZ310" s="1457"/>
      <c r="RXA310" s="1457"/>
      <c r="RXB310" s="1457"/>
      <c r="RXC310" s="1457"/>
      <c r="RXD310" s="1457"/>
      <c r="RXE310" s="1457"/>
      <c r="RXF310" s="1457"/>
      <c r="RXG310" s="1457"/>
      <c r="RXH310" s="1457"/>
      <c r="RXI310" s="1457"/>
      <c r="RXJ310" s="1457"/>
      <c r="RXK310" s="1457"/>
      <c r="RXL310" s="1458"/>
      <c r="RXM310" s="1456"/>
      <c r="RXN310" s="1457"/>
      <c r="RXO310" s="1457"/>
      <c r="RXP310" s="1457"/>
      <c r="RXQ310" s="1457"/>
      <c r="RXR310" s="1457"/>
      <c r="RXS310" s="1457"/>
      <c r="RXT310" s="1457"/>
      <c r="RXU310" s="1457"/>
      <c r="RXV310" s="1457"/>
      <c r="RXW310" s="1457"/>
      <c r="RXX310" s="1457"/>
      <c r="RXY310" s="1457"/>
      <c r="RXZ310" s="1457"/>
      <c r="RYA310" s="1457"/>
      <c r="RYB310" s="1457"/>
      <c r="RYC310" s="1457"/>
      <c r="RYD310" s="1457"/>
      <c r="RYE310" s="1457"/>
      <c r="RYF310" s="1457"/>
      <c r="RYG310" s="1457"/>
      <c r="RYH310" s="1457"/>
      <c r="RYI310" s="1457"/>
      <c r="RYJ310" s="1457"/>
      <c r="RYK310" s="1457"/>
      <c r="RYL310" s="1457"/>
      <c r="RYM310" s="1457"/>
      <c r="RYN310" s="1457"/>
      <c r="RYO310" s="1457"/>
      <c r="RYP310" s="1457"/>
      <c r="RYQ310" s="1457"/>
      <c r="RYR310" s="1457"/>
      <c r="RYS310" s="1458"/>
      <c r="RYT310" s="1456"/>
      <c r="RYU310" s="1457"/>
      <c r="RYV310" s="1457"/>
      <c r="RYW310" s="1457"/>
      <c r="RYX310" s="1457"/>
      <c r="RYY310" s="1457"/>
      <c r="RYZ310" s="1457"/>
      <c r="RZA310" s="1457"/>
      <c r="RZB310" s="1457"/>
      <c r="RZC310" s="1457"/>
      <c r="RZD310" s="1457"/>
      <c r="RZE310" s="1457"/>
      <c r="RZF310" s="1457"/>
      <c r="RZG310" s="1457"/>
      <c r="RZH310" s="1457"/>
      <c r="RZI310" s="1457"/>
      <c r="RZJ310" s="1457"/>
      <c r="RZK310" s="1457"/>
      <c r="RZL310" s="1457"/>
      <c r="RZM310" s="1457"/>
      <c r="RZN310" s="1457"/>
      <c r="RZO310" s="1457"/>
      <c r="RZP310" s="1457"/>
      <c r="RZQ310" s="1457"/>
      <c r="RZR310" s="1457"/>
      <c r="RZS310" s="1457"/>
      <c r="RZT310" s="1457"/>
      <c r="RZU310" s="1457"/>
      <c r="RZV310" s="1457"/>
      <c r="RZW310" s="1457"/>
      <c r="RZX310" s="1457"/>
      <c r="RZY310" s="1457"/>
      <c r="RZZ310" s="1458"/>
      <c r="SAA310" s="1456"/>
      <c r="SAB310" s="1457"/>
      <c r="SAC310" s="1457"/>
      <c r="SAD310" s="1457"/>
      <c r="SAE310" s="1457"/>
      <c r="SAF310" s="1457"/>
      <c r="SAG310" s="1457"/>
      <c r="SAH310" s="1457"/>
      <c r="SAI310" s="1457"/>
      <c r="SAJ310" s="1457"/>
      <c r="SAK310" s="1457"/>
      <c r="SAL310" s="1457"/>
      <c r="SAM310" s="1457"/>
      <c r="SAN310" s="1457"/>
      <c r="SAO310" s="1457"/>
      <c r="SAP310" s="1457"/>
      <c r="SAQ310" s="1457"/>
      <c r="SAR310" s="1457"/>
      <c r="SAS310" s="1457"/>
      <c r="SAT310" s="1457"/>
      <c r="SAU310" s="1457"/>
      <c r="SAV310" s="1457"/>
      <c r="SAW310" s="1457"/>
      <c r="SAX310" s="1457"/>
      <c r="SAY310" s="1457"/>
      <c r="SAZ310" s="1457"/>
      <c r="SBA310" s="1457"/>
      <c r="SBB310" s="1457"/>
      <c r="SBC310" s="1457"/>
      <c r="SBD310" s="1457"/>
      <c r="SBE310" s="1457"/>
      <c r="SBF310" s="1457"/>
      <c r="SBG310" s="1458"/>
      <c r="SBH310" s="1456"/>
      <c r="SBI310" s="1457"/>
      <c r="SBJ310" s="1457"/>
      <c r="SBK310" s="1457"/>
      <c r="SBL310" s="1457"/>
      <c r="SBM310" s="1457"/>
      <c r="SBN310" s="1457"/>
      <c r="SBO310" s="1457"/>
      <c r="SBP310" s="1457"/>
      <c r="SBQ310" s="1457"/>
      <c r="SBR310" s="1457"/>
      <c r="SBS310" s="1457"/>
      <c r="SBT310" s="1457"/>
      <c r="SBU310" s="1457"/>
      <c r="SBV310" s="1457"/>
      <c r="SBW310" s="1457"/>
      <c r="SBX310" s="1457"/>
      <c r="SBY310" s="1457"/>
      <c r="SBZ310" s="1457"/>
      <c r="SCA310" s="1457"/>
      <c r="SCB310" s="1457"/>
      <c r="SCC310" s="1457"/>
      <c r="SCD310" s="1457"/>
      <c r="SCE310" s="1457"/>
      <c r="SCF310" s="1457"/>
      <c r="SCG310" s="1457"/>
      <c r="SCH310" s="1457"/>
      <c r="SCI310" s="1457"/>
      <c r="SCJ310" s="1457"/>
      <c r="SCK310" s="1457"/>
      <c r="SCL310" s="1457"/>
      <c r="SCM310" s="1457"/>
      <c r="SCN310" s="1458"/>
      <c r="SCO310" s="1456"/>
      <c r="SCP310" s="1457"/>
      <c r="SCQ310" s="1457"/>
      <c r="SCR310" s="1457"/>
      <c r="SCS310" s="1457"/>
      <c r="SCT310" s="1457"/>
      <c r="SCU310" s="1457"/>
      <c r="SCV310" s="1457"/>
      <c r="SCW310" s="1457"/>
      <c r="SCX310" s="1457"/>
      <c r="SCY310" s="1457"/>
      <c r="SCZ310" s="1457"/>
      <c r="SDA310" s="1457"/>
      <c r="SDB310" s="1457"/>
      <c r="SDC310" s="1457"/>
      <c r="SDD310" s="1457"/>
      <c r="SDE310" s="1457"/>
      <c r="SDF310" s="1457"/>
      <c r="SDG310" s="1457"/>
      <c r="SDH310" s="1457"/>
      <c r="SDI310" s="1457"/>
      <c r="SDJ310" s="1457"/>
      <c r="SDK310" s="1457"/>
      <c r="SDL310" s="1457"/>
      <c r="SDM310" s="1457"/>
      <c r="SDN310" s="1457"/>
      <c r="SDO310" s="1457"/>
      <c r="SDP310" s="1457"/>
      <c r="SDQ310" s="1457"/>
      <c r="SDR310" s="1457"/>
      <c r="SDS310" s="1457"/>
      <c r="SDT310" s="1457"/>
      <c r="SDU310" s="1458"/>
      <c r="SDV310" s="1456"/>
      <c r="SDW310" s="1457"/>
      <c r="SDX310" s="1457"/>
      <c r="SDY310" s="1457"/>
      <c r="SDZ310" s="1457"/>
      <c r="SEA310" s="1457"/>
      <c r="SEB310" s="1457"/>
      <c r="SEC310" s="1457"/>
      <c r="SED310" s="1457"/>
      <c r="SEE310" s="1457"/>
      <c r="SEF310" s="1457"/>
      <c r="SEG310" s="1457"/>
      <c r="SEH310" s="1457"/>
      <c r="SEI310" s="1457"/>
      <c r="SEJ310" s="1457"/>
      <c r="SEK310" s="1457"/>
      <c r="SEL310" s="1457"/>
      <c r="SEM310" s="1457"/>
      <c r="SEN310" s="1457"/>
      <c r="SEO310" s="1457"/>
      <c r="SEP310" s="1457"/>
      <c r="SEQ310" s="1457"/>
      <c r="SER310" s="1457"/>
      <c r="SES310" s="1457"/>
      <c r="SET310" s="1457"/>
      <c r="SEU310" s="1457"/>
      <c r="SEV310" s="1457"/>
      <c r="SEW310" s="1457"/>
      <c r="SEX310" s="1457"/>
      <c r="SEY310" s="1457"/>
      <c r="SEZ310" s="1457"/>
      <c r="SFA310" s="1457"/>
      <c r="SFB310" s="1458"/>
      <c r="SFC310" s="1456"/>
      <c r="SFD310" s="1457"/>
      <c r="SFE310" s="1457"/>
      <c r="SFF310" s="1457"/>
      <c r="SFG310" s="1457"/>
      <c r="SFH310" s="1457"/>
      <c r="SFI310" s="1457"/>
      <c r="SFJ310" s="1457"/>
      <c r="SFK310" s="1457"/>
      <c r="SFL310" s="1457"/>
      <c r="SFM310" s="1457"/>
      <c r="SFN310" s="1457"/>
      <c r="SFO310" s="1457"/>
      <c r="SFP310" s="1457"/>
      <c r="SFQ310" s="1457"/>
      <c r="SFR310" s="1457"/>
      <c r="SFS310" s="1457"/>
      <c r="SFT310" s="1457"/>
      <c r="SFU310" s="1457"/>
      <c r="SFV310" s="1457"/>
      <c r="SFW310" s="1457"/>
      <c r="SFX310" s="1457"/>
      <c r="SFY310" s="1457"/>
      <c r="SFZ310" s="1457"/>
      <c r="SGA310" s="1457"/>
      <c r="SGB310" s="1457"/>
      <c r="SGC310" s="1457"/>
      <c r="SGD310" s="1457"/>
      <c r="SGE310" s="1457"/>
      <c r="SGF310" s="1457"/>
      <c r="SGG310" s="1457"/>
      <c r="SGH310" s="1457"/>
      <c r="SGI310" s="1458"/>
      <c r="SGJ310" s="1456"/>
      <c r="SGK310" s="1457"/>
      <c r="SGL310" s="1457"/>
      <c r="SGM310" s="1457"/>
      <c r="SGN310" s="1457"/>
      <c r="SGO310" s="1457"/>
      <c r="SGP310" s="1457"/>
      <c r="SGQ310" s="1457"/>
      <c r="SGR310" s="1457"/>
      <c r="SGS310" s="1457"/>
      <c r="SGT310" s="1457"/>
      <c r="SGU310" s="1457"/>
      <c r="SGV310" s="1457"/>
      <c r="SGW310" s="1457"/>
      <c r="SGX310" s="1457"/>
      <c r="SGY310" s="1457"/>
      <c r="SGZ310" s="1457"/>
      <c r="SHA310" s="1457"/>
      <c r="SHB310" s="1457"/>
      <c r="SHC310" s="1457"/>
      <c r="SHD310" s="1457"/>
      <c r="SHE310" s="1457"/>
      <c r="SHF310" s="1457"/>
      <c r="SHG310" s="1457"/>
      <c r="SHH310" s="1457"/>
      <c r="SHI310" s="1457"/>
      <c r="SHJ310" s="1457"/>
      <c r="SHK310" s="1457"/>
      <c r="SHL310" s="1457"/>
      <c r="SHM310" s="1457"/>
      <c r="SHN310" s="1457"/>
      <c r="SHO310" s="1457"/>
      <c r="SHP310" s="1458"/>
      <c r="SHQ310" s="1456"/>
      <c r="SHR310" s="1457"/>
      <c r="SHS310" s="1457"/>
      <c r="SHT310" s="1457"/>
      <c r="SHU310" s="1457"/>
      <c r="SHV310" s="1457"/>
      <c r="SHW310" s="1457"/>
      <c r="SHX310" s="1457"/>
      <c r="SHY310" s="1457"/>
      <c r="SHZ310" s="1457"/>
      <c r="SIA310" s="1457"/>
      <c r="SIB310" s="1457"/>
      <c r="SIC310" s="1457"/>
      <c r="SID310" s="1457"/>
      <c r="SIE310" s="1457"/>
      <c r="SIF310" s="1457"/>
      <c r="SIG310" s="1457"/>
      <c r="SIH310" s="1457"/>
      <c r="SII310" s="1457"/>
      <c r="SIJ310" s="1457"/>
      <c r="SIK310" s="1457"/>
      <c r="SIL310" s="1457"/>
      <c r="SIM310" s="1457"/>
      <c r="SIN310" s="1457"/>
      <c r="SIO310" s="1457"/>
      <c r="SIP310" s="1457"/>
      <c r="SIQ310" s="1457"/>
      <c r="SIR310" s="1457"/>
      <c r="SIS310" s="1457"/>
      <c r="SIT310" s="1457"/>
      <c r="SIU310" s="1457"/>
      <c r="SIV310" s="1457"/>
      <c r="SIW310" s="1458"/>
      <c r="SIX310" s="1456"/>
      <c r="SIY310" s="1457"/>
      <c r="SIZ310" s="1457"/>
      <c r="SJA310" s="1457"/>
      <c r="SJB310" s="1457"/>
      <c r="SJC310" s="1457"/>
      <c r="SJD310" s="1457"/>
      <c r="SJE310" s="1457"/>
      <c r="SJF310" s="1457"/>
      <c r="SJG310" s="1457"/>
      <c r="SJH310" s="1457"/>
      <c r="SJI310" s="1457"/>
      <c r="SJJ310" s="1457"/>
      <c r="SJK310" s="1457"/>
      <c r="SJL310" s="1457"/>
      <c r="SJM310" s="1457"/>
      <c r="SJN310" s="1457"/>
      <c r="SJO310" s="1457"/>
      <c r="SJP310" s="1457"/>
      <c r="SJQ310" s="1457"/>
      <c r="SJR310" s="1457"/>
      <c r="SJS310" s="1457"/>
      <c r="SJT310" s="1457"/>
      <c r="SJU310" s="1457"/>
      <c r="SJV310" s="1457"/>
      <c r="SJW310" s="1457"/>
      <c r="SJX310" s="1457"/>
      <c r="SJY310" s="1457"/>
      <c r="SJZ310" s="1457"/>
      <c r="SKA310" s="1457"/>
      <c r="SKB310" s="1457"/>
      <c r="SKC310" s="1457"/>
      <c r="SKD310" s="1458"/>
      <c r="SKE310" s="1456"/>
      <c r="SKF310" s="1457"/>
      <c r="SKG310" s="1457"/>
      <c r="SKH310" s="1457"/>
      <c r="SKI310" s="1457"/>
      <c r="SKJ310" s="1457"/>
      <c r="SKK310" s="1457"/>
      <c r="SKL310" s="1457"/>
      <c r="SKM310" s="1457"/>
      <c r="SKN310" s="1457"/>
      <c r="SKO310" s="1457"/>
      <c r="SKP310" s="1457"/>
      <c r="SKQ310" s="1457"/>
      <c r="SKR310" s="1457"/>
      <c r="SKS310" s="1457"/>
      <c r="SKT310" s="1457"/>
      <c r="SKU310" s="1457"/>
      <c r="SKV310" s="1457"/>
      <c r="SKW310" s="1457"/>
      <c r="SKX310" s="1457"/>
      <c r="SKY310" s="1457"/>
      <c r="SKZ310" s="1457"/>
      <c r="SLA310" s="1457"/>
      <c r="SLB310" s="1457"/>
      <c r="SLC310" s="1457"/>
      <c r="SLD310" s="1457"/>
      <c r="SLE310" s="1457"/>
      <c r="SLF310" s="1457"/>
      <c r="SLG310" s="1457"/>
      <c r="SLH310" s="1457"/>
      <c r="SLI310" s="1457"/>
      <c r="SLJ310" s="1457"/>
      <c r="SLK310" s="1458"/>
      <c r="SLL310" s="1456"/>
      <c r="SLM310" s="1457"/>
      <c r="SLN310" s="1457"/>
      <c r="SLO310" s="1457"/>
      <c r="SLP310" s="1457"/>
      <c r="SLQ310" s="1457"/>
      <c r="SLR310" s="1457"/>
      <c r="SLS310" s="1457"/>
      <c r="SLT310" s="1457"/>
      <c r="SLU310" s="1457"/>
      <c r="SLV310" s="1457"/>
      <c r="SLW310" s="1457"/>
      <c r="SLX310" s="1457"/>
      <c r="SLY310" s="1457"/>
      <c r="SLZ310" s="1457"/>
      <c r="SMA310" s="1457"/>
      <c r="SMB310" s="1457"/>
      <c r="SMC310" s="1457"/>
      <c r="SMD310" s="1457"/>
      <c r="SME310" s="1457"/>
      <c r="SMF310" s="1457"/>
      <c r="SMG310" s="1457"/>
      <c r="SMH310" s="1457"/>
      <c r="SMI310" s="1457"/>
      <c r="SMJ310" s="1457"/>
      <c r="SMK310" s="1457"/>
      <c r="SML310" s="1457"/>
      <c r="SMM310" s="1457"/>
      <c r="SMN310" s="1457"/>
      <c r="SMO310" s="1457"/>
      <c r="SMP310" s="1457"/>
      <c r="SMQ310" s="1457"/>
      <c r="SMR310" s="1458"/>
      <c r="SMS310" s="1456"/>
      <c r="SMT310" s="1457"/>
      <c r="SMU310" s="1457"/>
      <c r="SMV310" s="1457"/>
      <c r="SMW310" s="1457"/>
      <c r="SMX310" s="1457"/>
      <c r="SMY310" s="1457"/>
      <c r="SMZ310" s="1457"/>
      <c r="SNA310" s="1457"/>
      <c r="SNB310" s="1457"/>
      <c r="SNC310" s="1457"/>
      <c r="SND310" s="1457"/>
      <c r="SNE310" s="1457"/>
      <c r="SNF310" s="1457"/>
      <c r="SNG310" s="1457"/>
      <c r="SNH310" s="1457"/>
      <c r="SNI310" s="1457"/>
      <c r="SNJ310" s="1457"/>
      <c r="SNK310" s="1457"/>
      <c r="SNL310" s="1457"/>
      <c r="SNM310" s="1457"/>
      <c r="SNN310" s="1457"/>
      <c r="SNO310" s="1457"/>
      <c r="SNP310" s="1457"/>
      <c r="SNQ310" s="1457"/>
      <c r="SNR310" s="1457"/>
      <c r="SNS310" s="1457"/>
      <c r="SNT310" s="1457"/>
      <c r="SNU310" s="1457"/>
      <c r="SNV310" s="1457"/>
      <c r="SNW310" s="1457"/>
      <c r="SNX310" s="1457"/>
      <c r="SNY310" s="1458"/>
      <c r="SNZ310" s="1456"/>
      <c r="SOA310" s="1457"/>
      <c r="SOB310" s="1457"/>
      <c r="SOC310" s="1457"/>
      <c r="SOD310" s="1457"/>
      <c r="SOE310" s="1457"/>
      <c r="SOF310" s="1457"/>
      <c r="SOG310" s="1457"/>
      <c r="SOH310" s="1457"/>
      <c r="SOI310" s="1457"/>
      <c r="SOJ310" s="1457"/>
      <c r="SOK310" s="1457"/>
      <c r="SOL310" s="1457"/>
      <c r="SOM310" s="1457"/>
      <c r="SON310" s="1457"/>
      <c r="SOO310" s="1457"/>
      <c r="SOP310" s="1457"/>
      <c r="SOQ310" s="1457"/>
      <c r="SOR310" s="1457"/>
      <c r="SOS310" s="1457"/>
      <c r="SOT310" s="1457"/>
      <c r="SOU310" s="1457"/>
      <c r="SOV310" s="1457"/>
      <c r="SOW310" s="1457"/>
      <c r="SOX310" s="1457"/>
      <c r="SOY310" s="1457"/>
      <c r="SOZ310" s="1457"/>
      <c r="SPA310" s="1457"/>
      <c r="SPB310" s="1457"/>
      <c r="SPC310" s="1457"/>
      <c r="SPD310" s="1457"/>
      <c r="SPE310" s="1457"/>
      <c r="SPF310" s="1458"/>
      <c r="SPG310" s="1456"/>
      <c r="SPH310" s="1457"/>
      <c r="SPI310" s="1457"/>
      <c r="SPJ310" s="1457"/>
      <c r="SPK310" s="1457"/>
      <c r="SPL310" s="1457"/>
      <c r="SPM310" s="1457"/>
      <c r="SPN310" s="1457"/>
      <c r="SPO310" s="1457"/>
      <c r="SPP310" s="1457"/>
      <c r="SPQ310" s="1457"/>
      <c r="SPR310" s="1457"/>
      <c r="SPS310" s="1457"/>
      <c r="SPT310" s="1457"/>
      <c r="SPU310" s="1457"/>
      <c r="SPV310" s="1457"/>
      <c r="SPW310" s="1457"/>
      <c r="SPX310" s="1457"/>
      <c r="SPY310" s="1457"/>
      <c r="SPZ310" s="1457"/>
      <c r="SQA310" s="1457"/>
      <c r="SQB310" s="1457"/>
      <c r="SQC310" s="1457"/>
      <c r="SQD310" s="1457"/>
      <c r="SQE310" s="1457"/>
      <c r="SQF310" s="1457"/>
      <c r="SQG310" s="1457"/>
      <c r="SQH310" s="1457"/>
      <c r="SQI310" s="1457"/>
      <c r="SQJ310" s="1457"/>
      <c r="SQK310" s="1457"/>
      <c r="SQL310" s="1457"/>
      <c r="SQM310" s="1458"/>
      <c r="SQN310" s="1456"/>
      <c r="SQO310" s="1457"/>
      <c r="SQP310" s="1457"/>
      <c r="SQQ310" s="1457"/>
      <c r="SQR310" s="1457"/>
      <c r="SQS310" s="1457"/>
      <c r="SQT310" s="1457"/>
      <c r="SQU310" s="1457"/>
      <c r="SQV310" s="1457"/>
      <c r="SQW310" s="1457"/>
      <c r="SQX310" s="1457"/>
      <c r="SQY310" s="1457"/>
      <c r="SQZ310" s="1457"/>
      <c r="SRA310" s="1457"/>
      <c r="SRB310" s="1457"/>
      <c r="SRC310" s="1457"/>
      <c r="SRD310" s="1457"/>
      <c r="SRE310" s="1457"/>
      <c r="SRF310" s="1457"/>
      <c r="SRG310" s="1457"/>
      <c r="SRH310" s="1457"/>
      <c r="SRI310" s="1457"/>
      <c r="SRJ310" s="1457"/>
      <c r="SRK310" s="1457"/>
      <c r="SRL310" s="1457"/>
      <c r="SRM310" s="1457"/>
      <c r="SRN310" s="1457"/>
      <c r="SRO310" s="1457"/>
      <c r="SRP310" s="1457"/>
      <c r="SRQ310" s="1457"/>
      <c r="SRR310" s="1457"/>
      <c r="SRS310" s="1457"/>
      <c r="SRT310" s="1458"/>
      <c r="SRU310" s="1456"/>
      <c r="SRV310" s="1457"/>
      <c r="SRW310" s="1457"/>
      <c r="SRX310" s="1457"/>
      <c r="SRY310" s="1457"/>
      <c r="SRZ310" s="1457"/>
      <c r="SSA310" s="1457"/>
      <c r="SSB310" s="1457"/>
      <c r="SSC310" s="1457"/>
      <c r="SSD310" s="1457"/>
      <c r="SSE310" s="1457"/>
      <c r="SSF310" s="1457"/>
      <c r="SSG310" s="1457"/>
      <c r="SSH310" s="1457"/>
      <c r="SSI310" s="1457"/>
      <c r="SSJ310" s="1457"/>
      <c r="SSK310" s="1457"/>
      <c r="SSL310" s="1457"/>
      <c r="SSM310" s="1457"/>
      <c r="SSN310" s="1457"/>
      <c r="SSO310" s="1457"/>
      <c r="SSP310" s="1457"/>
      <c r="SSQ310" s="1457"/>
      <c r="SSR310" s="1457"/>
      <c r="SSS310" s="1457"/>
      <c r="SST310" s="1457"/>
      <c r="SSU310" s="1457"/>
      <c r="SSV310" s="1457"/>
      <c r="SSW310" s="1457"/>
      <c r="SSX310" s="1457"/>
      <c r="SSY310" s="1457"/>
      <c r="SSZ310" s="1457"/>
      <c r="STA310" s="1458"/>
      <c r="STB310" s="1456"/>
      <c r="STC310" s="1457"/>
      <c r="STD310" s="1457"/>
      <c r="STE310" s="1457"/>
      <c r="STF310" s="1457"/>
      <c r="STG310" s="1457"/>
      <c r="STH310" s="1457"/>
      <c r="STI310" s="1457"/>
      <c r="STJ310" s="1457"/>
      <c r="STK310" s="1457"/>
      <c r="STL310" s="1457"/>
      <c r="STM310" s="1457"/>
      <c r="STN310" s="1457"/>
      <c r="STO310" s="1457"/>
      <c r="STP310" s="1457"/>
      <c r="STQ310" s="1457"/>
      <c r="STR310" s="1457"/>
      <c r="STS310" s="1457"/>
      <c r="STT310" s="1457"/>
      <c r="STU310" s="1457"/>
      <c r="STV310" s="1457"/>
      <c r="STW310" s="1457"/>
      <c r="STX310" s="1457"/>
      <c r="STY310" s="1457"/>
      <c r="STZ310" s="1457"/>
      <c r="SUA310" s="1457"/>
      <c r="SUB310" s="1457"/>
      <c r="SUC310" s="1457"/>
      <c r="SUD310" s="1457"/>
      <c r="SUE310" s="1457"/>
      <c r="SUF310" s="1457"/>
      <c r="SUG310" s="1457"/>
      <c r="SUH310" s="1458"/>
      <c r="SUI310" s="1456"/>
      <c r="SUJ310" s="1457"/>
      <c r="SUK310" s="1457"/>
      <c r="SUL310" s="1457"/>
      <c r="SUM310" s="1457"/>
      <c r="SUN310" s="1457"/>
      <c r="SUO310" s="1457"/>
      <c r="SUP310" s="1457"/>
      <c r="SUQ310" s="1457"/>
      <c r="SUR310" s="1457"/>
      <c r="SUS310" s="1457"/>
      <c r="SUT310" s="1457"/>
      <c r="SUU310" s="1457"/>
      <c r="SUV310" s="1457"/>
      <c r="SUW310" s="1457"/>
      <c r="SUX310" s="1457"/>
      <c r="SUY310" s="1457"/>
      <c r="SUZ310" s="1457"/>
      <c r="SVA310" s="1457"/>
      <c r="SVB310" s="1457"/>
      <c r="SVC310" s="1457"/>
      <c r="SVD310" s="1457"/>
      <c r="SVE310" s="1457"/>
      <c r="SVF310" s="1457"/>
      <c r="SVG310" s="1457"/>
      <c r="SVH310" s="1457"/>
      <c r="SVI310" s="1457"/>
      <c r="SVJ310" s="1457"/>
      <c r="SVK310" s="1457"/>
      <c r="SVL310" s="1457"/>
      <c r="SVM310" s="1457"/>
      <c r="SVN310" s="1457"/>
      <c r="SVO310" s="1458"/>
      <c r="SVP310" s="1456"/>
      <c r="SVQ310" s="1457"/>
      <c r="SVR310" s="1457"/>
      <c r="SVS310" s="1457"/>
      <c r="SVT310" s="1457"/>
      <c r="SVU310" s="1457"/>
      <c r="SVV310" s="1457"/>
      <c r="SVW310" s="1457"/>
      <c r="SVX310" s="1457"/>
      <c r="SVY310" s="1457"/>
      <c r="SVZ310" s="1457"/>
      <c r="SWA310" s="1457"/>
      <c r="SWB310" s="1457"/>
      <c r="SWC310" s="1457"/>
      <c r="SWD310" s="1457"/>
      <c r="SWE310" s="1457"/>
      <c r="SWF310" s="1457"/>
      <c r="SWG310" s="1457"/>
      <c r="SWH310" s="1457"/>
      <c r="SWI310" s="1457"/>
      <c r="SWJ310" s="1457"/>
      <c r="SWK310" s="1457"/>
      <c r="SWL310" s="1457"/>
      <c r="SWM310" s="1457"/>
      <c r="SWN310" s="1457"/>
      <c r="SWO310" s="1457"/>
      <c r="SWP310" s="1457"/>
      <c r="SWQ310" s="1457"/>
      <c r="SWR310" s="1457"/>
      <c r="SWS310" s="1457"/>
      <c r="SWT310" s="1457"/>
      <c r="SWU310" s="1457"/>
      <c r="SWV310" s="1458"/>
      <c r="SWW310" s="1456"/>
      <c r="SWX310" s="1457"/>
      <c r="SWY310" s="1457"/>
      <c r="SWZ310" s="1457"/>
      <c r="SXA310" s="1457"/>
      <c r="SXB310" s="1457"/>
      <c r="SXC310" s="1457"/>
      <c r="SXD310" s="1457"/>
      <c r="SXE310" s="1457"/>
      <c r="SXF310" s="1457"/>
      <c r="SXG310" s="1457"/>
      <c r="SXH310" s="1457"/>
      <c r="SXI310" s="1457"/>
      <c r="SXJ310" s="1457"/>
      <c r="SXK310" s="1457"/>
      <c r="SXL310" s="1457"/>
      <c r="SXM310" s="1457"/>
      <c r="SXN310" s="1457"/>
      <c r="SXO310" s="1457"/>
      <c r="SXP310" s="1457"/>
      <c r="SXQ310" s="1457"/>
      <c r="SXR310" s="1457"/>
      <c r="SXS310" s="1457"/>
      <c r="SXT310" s="1457"/>
      <c r="SXU310" s="1457"/>
      <c r="SXV310" s="1457"/>
      <c r="SXW310" s="1457"/>
      <c r="SXX310" s="1457"/>
      <c r="SXY310" s="1457"/>
      <c r="SXZ310" s="1457"/>
      <c r="SYA310" s="1457"/>
      <c r="SYB310" s="1457"/>
      <c r="SYC310" s="1458"/>
      <c r="SYD310" s="1456"/>
      <c r="SYE310" s="1457"/>
      <c r="SYF310" s="1457"/>
      <c r="SYG310" s="1457"/>
      <c r="SYH310" s="1457"/>
      <c r="SYI310" s="1457"/>
      <c r="SYJ310" s="1457"/>
      <c r="SYK310" s="1457"/>
      <c r="SYL310" s="1457"/>
      <c r="SYM310" s="1457"/>
      <c r="SYN310" s="1457"/>
      <c r="SYO310" s="1457"/>
      <c r="SYP310" s="1457"/>
      <c r="SYQ310" s="1457"/>
      <c r="SYR310" s="1457"/>
      <c r="SYS310" s="1457"/>
      <c r="SYT310" s="1457"/>
      <c r="SYU310" s="1457"/>
      <c r="SYV310" s="1457"/>
      <c r="SYW310" s="1457"/>
      <c r="SYX310" s="1457"/>
      <c r="SYY310" s="1457"/>
      <c r="SYZ310" s="1457"/>
      <c r="SZA310" s="1457"/>
      <c r="SZB310" s="1457"/>
      <c r="SZC310" s="1457"/>
      <c r="SZD310" s="1457"/>
      <c r="SZE310" s="1457"/>
      <c r="SZF310" s="1457"/>
      <c r="SZG310" s="1457"/>
      <c r="SZH310" s="1457"/>
      <c r="SZI310" s="1457"/>
      <c r="SZJ310" s="1458"/>
      <c r="SZK310" s="1456"/>
      <c r="SZL310" s="1457"/>
      <c r="SZM310" s="1457"/>
      <c r="SZN310" s="1457"/>
      <c r="SZO310" s="1457"/>
      <c r="SZP310" s="1457"/>
      <c r="SZQ310" s="1457"/>
      <c r="SZR310" s="1457"/>
      <c r="SZS310" s="1457"/>
      <c r="SZT310" s="1457"/>
      <c r="SZU310" s="1457"/>
      <c r="SZV310" s="1457"/>
      <c r="SZW310" s="1457"/>
      <c r="SZX310" s="1457"/>
      <c r="SZY310" s="1457"/>
      <c r="SZZ310" s="1457"/>
      <c r="TAA310" s="1457"/>
      <c r="TAB310" s="1457"/>
      <c r="TAC310" s="1457"/>
      <c r="TAD310" s="1457"/>
      <c r="TAE310" s="1457"/>
      <c r="TAF310" s="1457"/>
      <c r="TAG310" s="1457"/>
      <c r="TAH310" s="1457"/>
      <c r="TAI310" s="1457"/>
      <c r="TAJ310" s="1457"/>
      <c r="TAK310" s="1457"/>
      <c r="TAL310" s="1457"/>
      <c r="TAM310" s="1457"/>
      <c r="TAN310" s="1457"/>
      <c r="TAO310" s="1457"/>
      <c r="TAP310" s="1457"/>
      <c r="TAQ310" s="1458"/>
      <c r="TAR310" s="1456"/>
      <c r="TAS310" s="1457"/>
      <c r="TAT310" s="1457"/>
      <c r="TAU310" s="1457"/>
      <c r="TAV310" s="1457"/>
      <c r="TAW310" s="1457"/>
      <c r="TAX310" s="1457"/>
      <c r="TAY310" s="1457"/>
      <c r="TAZ310" s="1457"/>
      <c r="TBA310" s="1457"/>
      <c r="TBB310" s="1457"/>
      <c r="TBC310" s="1457"/>
      <c r="TBD310" s="1457"/>
      <c r="TBE310" s="1457"/>
      <c r="TBF310" s="1457"/>
      <c r="TBG310" s="1457"/>
      <c r="TBH310" s="1457"/>
      <c r="TBI310" s="1457"/>
      <c r="TBJ310" s="1457"/>
      <c r="TBK310" s="1457"/>
      <c r="TBL310" s="1457"/>
      <c r="TBM310" s="1457"/>
      <c r="TBN310" s="1457"/>
      <c r="TBO310" s="1457"/>
      <c r="TBP310" s="1457"/>
      <c r="TBQ310" s="1457"/>
      <c r="TBR310" s="1457"/>
      <c r="TBS310" s="1457"/>
      <c r="TBT310" s="1457"/>
      <c r="TBU310" s="1457"/>
      <c r="TBV310" s="1457"/>
      <c r="TBW310" s="1457"/>
      <c r="TBX310" s="1458"/>
      <c r="TBY310" s="1456"/>
      <c r="TBZ310" s="1457"/>
      <c r="TCA310" s="1457"/>
      <c r="TCB310" s="1457"/>
      <c r="TCC310" s="1457"/>
      <c r="TCD310" s="1457"/>
      <c r="TCE310" s="1457"/>
      <c r="TCF310" s="1457"/>
      <c r="TCG310" s="1457"/>
      <c r="TCH310" s="1457"/>
      <c r="TCI310" s="1457"/>
      <c r="TCJ310" s="1457"/>
      <c r="TCK310" s="1457"/>
      <c r="TCL310" s="1457"/>
      <c r="TCM310" s="1457"/>
      <c r="TCN310" s="1457"/>
      <c r="TCO310" s="1457"/>
      <c r="TCP310" s="1457"/>
      <c r="TCQ310" s="1457"/>
      <c r="TCR310" s="1457"/>
      <c r="TCS310" s="1457"/>
      <c r="TCT310" s="1457"/>
      <c r="TCU310" s="1457"/>
      <c r="TCV310" s="1457"/>
      <c r="TCW310" s="1457"/>
      <c r="TCX310" s="1457"/>
      <c r="TCY310" s="1457"/>
      <c r="TCZ310" s="1457"/>
      <c r="TDA310" s="1457"/>
      <c r="TDB310" s="1457"/>
      <c r="TDC310" s="1457"/>
      <c r="TDD310" s="1457"/>
      <c r="TDE310" s="1458"/>
      <c r="TDF310" s="1456"/>
      <c r="TDG310" s="1457"/>
      <c r="TDH310" s="1457"/>
      <c r="TDI310" s="1457"/>
      <c r="TDJ310" s="1457"/>
      <c r="TDK310" s="1457"/>
      <c r="TDL310" s="1457"/>
      <c r="TDM310" s="1457"/>
      <c r="TDN310" s="1457"/>
      <c r="TDO310" s="1457"/>
      <c r="TDP310" s="1457"/>
      <c r="TDQ310" s="1457"/>
      <c r="TDR310" s="1457"/>
      <c r="TDS310" s="1457"/>
      <c r="TDT310" s="1457"/>
      <c r="TDU310" s="1457"/>
      <c r="TDV310" s="1457"/>
      <c r="TDW310" s="1457"/>
      <c r="TDX310" s="1457"/>
      <c r="TDY310" s="1457"/>
      <c r="TDZ310" s="1457"/>
      <c r="TEA310" s="1457"/>
      <c r="TEB310" s="1457"/>
      <c r="TEC310" s="1457"/>
      <c r="TED310" s="1457"/>
      <c r="TEE310" s="1457"/>
      <c r="TEF310" s="1457"/>
      <c r="TEG310" s="1457"/>
      <c r="TEH310" s="1457"/>
      <c r="TEI310" s="1457"/>
      <c r="TEJ310" s="1457"/>
      <c r="TEK310" s="1457"/>
      <c r="TEL310" s="1458"/>
      <c r="TEM310" s="1456"/>
      <c r="TEN310" s="1457"/>
      <c r="TEO310" s="1457"/>
      <c r="TEP310" s="1457"/>
      <c r="TEQ310" s="1457"/>
      <c r="TER310" s="1457"/>
      <c r="TES310" s="1457"/>
      <c r="TET310" s="1457"/>
      <c r="TEU310" s="1457"/>
      <c r="TEV310" s="1457"/>
      <c r="TEW310" s="1457"/>
      <c r="TEX310" s="1457"/>
      <c r="TEY310" s="1457"/>
      <c r="TEZ310" s="1457"/>
      <c r="TFA310" s="1457"/>
      <c r="TFB310" s="1457"/>
      <c r="TFC310" s="1457"/>
      <c r="TFD310" s="1457"/>
      <c r="TFE310" s="1457"/>
      <c r="TFF310" s="1457"/>
      <c r="TFG310" s="1457"/>
      <c r="TFH310" s="1457"/>
      <c r="TFI310" s="1457"/>
      <c r="TFJ310" s="1457"/>
      <c r="TFK310" s="1457"/>
      <c r="TFL310" s="1457"/>
      <c r="TFM310" s="1457"/>
      <c r="TFN310" s="1457"/>
      <c r="TFO310" s="1457"/>
      <c r="TFP310" s="1457"/>
      <c r="TFQ310" s="1457"/>
      <c r="TFR310" s="1457"/>
      <c r="TFS310" s="1458"/>
      <c r="TFT310" s="1456"/>
      <c r="TFU310" s="1457"/>
      <c r="TFV310" s="1457"/>
      <c r="TFW310" s="1457"/>
      <c r="TFX310" s="1457"/>
      <c r="TFY310" s="1457"/>
      <c r="TFZ310" s="1457"/>
      <c r="TGA310" s="1457"/>
      <c r="TGB310" s="1457"/>
      <c r="TGC310" s="1457"/>
      <c r="TGD310" s="1457"/>
      <c r="TGE310" s="1457"/>
      <c r="TGF310" s="1457"/>
      <c r="TGG310" s="1457"/>
      <c r="TGH310" s="1457"/>
      <c r="TGI310" s="1457"/>
      <c r="TGJ310" s="1457"/>
      <c r="TGK310" s="1457"/>
      <c r="TGL310" s="1457"/>
      <c r="TGM310" s="1457"/>
      <c r="TGN310" s="1457"/>
      <c r="TGO310" s="1457"/>
      <c r="TGP310" s="1457"/>
      <c r="TGQ310" s="1457"/>
      <c r="TGR310" s="1457"/>
      <c r="TGS310" s="1457"/>
      <c r="TGT310" s="1457"/>
      <c r="TGU310" s="1457"/>
      <c r="TGV310" s="1457"/>
      <c r="TGW310" s="1457"/>
      <c r="TGX310" s="1457"/>
      <c r="TGY310" s="1457"/>
      <c r="TGZ310" s="1458"/>
      <c r="THA310" s="1456"/>
      <c r="THB310" s="1457"/>
      <c r="THC310" s="1457"/>
      <c r="THD310" s="1457"/>
      <c r="THE310" s="1457"/>
      <c r="THF310" s="1457"/>
      <c r="THG310" s="1457"/>
      <c r="THH310" s="1457"/>
      <c r="THI310" s="1457"/>
      <c r="THJ310" s="1457"/>
      <c r="THK310" s="1457"/>
      <c r="THL310" s="1457"/>
      <c r="THM310" s="1457"/>
      <c r="THN310" s="1457"/>
      <c r="THO310" s="1457"/>
      <c r="THP310" s="1457"/>
      <c r="THQ310" s="1457"/>
      <c r="THR310" s="1457"/>
      <c r="THS310" s="1457"/>
      <c r="THT310" s="1457"/>
      <c r="THU310" s="1457"/>
      <c r="THV310" s="1457"/>
      <c r="THW310" s="1457"/>
      <c r="THX310" s="1457"/>
      <c r="THY310" s="1457"/>
      <c r="THZ310" s="1457"/>
      <c r="TIA310" s="1457"/>
      <c r="TIB310" s="1457"/>
      <c r="TIC310" s="1457"/>
      <c r="TID310" s="1457"/>
      <c r="TIE310" s="1457"/>
      <c r="TIF310" s="1457"/>
      <c r="TIG310" s="1458"/>
      <c r="TIH310" s="1456"/>
      <c r="TII310" s="1457"/>
      <c r="TIJ310" s="1457"/>
      <c r="TIK310" s="1457"/>
      <c r="TIL310" s="1457"/>
      <c r="TIM310" s="1457"/>
      <c r="TIN310" s="1457"/>
      <c r="TIO310" s="1457"/>
      <c r="TIP310" s="1457"/>
      <c r="TIQ310" s="1457"/>
      <c r="TIR310" s="1457"/>
      <c r="TIS310" s="1457"/>
      <c r="TIT310" s="1457"/>
      <c r="TIU310" s="1457"/>
      <c r="TIV310" s="1457"/>
      <c r="TIW310" s="1457"/>
      <c r="TIX310" s="1457"/>
      <c r="TIY310" s="1457"/>
      <c r="TIZ310" s="1457"/>
      <c r="TJA310" s="1457"/>
      <c r="TJB310" s="1457"/>
      <c r="TJC310" s="1457"/>
      <c r="TJD310" s="1457"/>
      <c r="TJE310" s="1457"/>
      <c r="TJF310" s="1457"/>
      <c r="TJG310" s="1457"/>
      <c r="TJH310" s="1457"/>
      <c r="TJI310" s="1457"/>
      <c r="TJJ310" s="1457"/>
      <c r="TJK310" s="1457"/>
      <c r="TJL310" s="1457"/>
      <c r="TJM310" s="1457"/>
      <c r="TJN310" s="1458"/>
      <c r="TJO310" s="1456"/>
      <c r="TJP310" s="1457"/>
      <c r="TJQ310" s="1457"/>
      <c r="TJR310" s="1457"/>
      <c r="TJS310" s="1457"/>
      <c r="TJT310" s="1457"/>
      <c r="TJU310" s="1457"/>
      <c r="TJV310" s="1457"/>
      <c r="TJW310" s="1457"/>
      <c r="TJX310" s="1457"/>
      <c r="TJY310" s="1457"/>
      <c r="TJZ310" s="1457"/>
      <c r="TKA310" s="1457"/>
      <c r="TKB310" s="1457"/>
      <c r="TKC310" s="1457"/>
      <c r="TKD310" s="1457"/>
      <c r="TKE310" s="1457"/>
      <c r="TKF310" s="1457"/>
      <c r="TKG310" s="1457"/>
      <c r="TKH310" s="1457"/>
      <c r="TKI310" s="1457"/>
      <c r="TKJ310" s="1457"/>
      <c r="TKK310" s="1457"/>
      <c r="TKL310" s="1457"/>
      <c r="TKM310" s="1457"/>
      <c r="TKN310" s="1457"/>
      <c r="TKO310" s="1457"/>
      <c r="TKP310" s="1457"/>
      <c r="TKQ310" s="1457"/>
      <c r="TKR310" s="1457"/>
      <c r="TKS310" s="1457"/>
      <c r="TKT310" s="1457"/>
      <c r="TKU310" s="1458"/>
      <c r="TKV310" s="1456"/>
      <c r="TKW310" s="1457"/>
      <c r="TKX310" s="1457"/>
      <c r="TKY310" s="1457"/>
      <c r="TKZ310" s="1457"/>
      <c r="TLA310" s="1457"/>
      <c r="TLB310" s="1457"/>
      <c r="TLC310" s="1457"/>
      <c r="TLD310" s="1457"/>
      <c r="TLE310" s="1457"/>
      <c r="TLF310" s="1457"/>
      <c r="TLG310" s="1457"/>
      <c r="TLH310" s="1457"/>
      <c r="TLI310" s="1457"/>
      <c r="TLJ310" s="1457"/>
      <c r="TLK310" s="1457"/>
      <c r="TLL310" s="1457"/>
      <c r="TLM310" s="1457"/>
      <c r="TLN310" s="1457"/>
      <c r="TLO310" s="1457"/>
      <c r="TLP310" s="1457"/>
      <c r="TLQ310" s="1457"/>
      <c r="TLR310" s="1457"/>
      <c r="TLS310" s="1457"/>
      <c r="TLT310" s="1457"/>
      <c r="TLU310" s="1457"/>
      <c r="TLV310" s="1457"/>
      <c r="TLW310" s="1457"/>
      <c r="TLX310" s="1457"/>
      <c r="TLY310" s="1457"/>
      <c r="TLZ310" s="1457"/>
      <c r="TMA310" s="1457"/>
      <c r="TMB310" s="1458"/>
      <c r="TMC310" s="1456"/>
      <c r="TMD310" s="1457"/>
      <c r="TME310" s="1457"/>
      <c r="TMF310" s="1457"/>
      <c r="TMG310" s="1457"/>
      <c r="TMH310" s="1457"/>
      <c r="TMI310" s="1457"/>
      <c r="TMJ310" s="1457"/>
      <c r="TMK310" s="1457"/>
      <c r="TML310" s="1457"/>
      <c r="TMM310" s="1457"/>
      <c r="TMN310" s="1457"/>
      <c r="TMO310" s="1457"/>
      <c r="TMP310" s="1457"/>
      <c r="TMQ310" s="1457"/>
      <c r="TMR310" s="1457"/>
      <c r="TMS310" s="1457"/>
      <c r="TMT310" s="1457"/>
      <c r="TMU310" s="1457"/>
      <c r="TMV310" s="1457"/>
      <c r="TMW310" s="1457"/>
      <c r="TMX310" s="1457"/>
      <c r="TMY310" s="1457"/>
      <c r="TMZ310" s="1457"/>
      <c r="TNA310" s="1457"/>
      <c r="TNB310" s="1457"/>
      <c r="TNC310" s="1457"/>
      <c r="TND310" s="1457"/>
      <c r="TNE310" s="1457"/>
      <c r="TNF310" s="1457"/>
      <c r="TNG310" s="1457"/>
      <c r="TNH310" s="1457"/>
      <c r="TNI310" s="1458"/>
      <c r="TNJ310" s="1456"/>
      <c r="TNK310" s="1457"/>
      <c r="TNL310" s="1457"/>
      <c r="TNM310" s="1457"/>
      <c r="TNN310" s="1457"/>
      <c r="TNO310" s="1457"/>
      <c r="TNP310" s="1457"/>
      <c r="TNQ310" s="1457"/>
      <c r="TNR310" s="1457"/>
      <c r="TNS310" s="1457"/>
      <c r="TNT310" s="1457"/>
      <c r="TNU310" s="1457"/>
      <c r="TNV310" s="1457"/>
      <c r="TNW310" s="1457"/>
      <c r="TNX310" s="1457"/>
      <c r="TNY310" s="1457"/>
      <c r="TNZ310" s="1457"/>
      <c r="TOA310" s="1457"/>
      <c r="TOB310" s="1457"/>
      <c r="TOC310" s="1457"/>
      <c r="TOD310" s="1457"/>
      <c r="TOE310" s="1457"/>
      <c r="TOF310" s="1457"/>
      <c r="TOG310" s="1457"/>
      <c r="TOH310" s="1457"/>
      <c r="TOI310" s="1457"/>
      <c r="TOJ310" s="1457"/>
      <c r="TOK310" s="1457"/>
      <c r="TOL310" s="1457"/>
      <c r="TOM310" s="1457"/>
      <c r="TON310" s="1457"/>
      <c r="TOO310" s="1457"/>
      <c r="TOP310" s="1458"/>
      <c r="TOQ310" s="1456"/>
      <c r="TOR310" s="1457"/>
      <c r="TOS310" s="1457"/>
      <c r="TOT310" s="1457"/>
      <c r="TOU310" s="1457"/>
      <c r="TOV310" s="1457"/>
      <c r="TOW310" s="1457"/>
      <c r="TOX310" s="1457"/>
      <c r="TOY310" s="1457"/>
      <c r="TOZ310" s="1457"/>
      <c r="TPA310" s="1457"/>
      <c r="TPB310" s="1457"/>
      <c r="TPC310" s="1457"/>
      <c r="TPD310" s="1457"/>
      <c r="TPE310" s="1457"/>
      <c r="TPF310" s="1457"/>
      <c r="TPG310" s="1457"/>
      <c r="TPH310" s="1457"/>
      <c r="TPI310" s="1457"/>
      <c r="TPJ310" s="1457"/>
      <c r="TPK310" s="1457"/>
      <c r="TPL310" s="1457"/>
      <c r="TPM310" s="1457"/>
      <c r="TPN310" s="1457"/>
      <c r="TPO310" s="1457"/>
      <c r="TPP310" s="1457"/>
      <c r="TPQ310" s="1457"/>
      <c r="TPR310" s="1457"/>
      <c r="TPS310" s="1457"/>
      <c r="TPT310" s="1457"/>
      <c r="TPU310" s="1457"/>
      <c r="TPV310" s="1457"/>
      <c r="TPW310" s="1458"/>
      <c r="TPX310" s="1456"/>
      <c r="TPY310" s="1457"/>
      <c r="TPZ310" s="1457"/>
      <c r="TQA310" s="1457"/>
      <c r="TQB310" s="1457"/>
      <c r="TQC310" s="1457"/>
      <c r="TQD310" s="1457"/>
      <c r="TQE310" s="1457"/>
      <c r="TQF310" s="1457"/>
      <c r="TQG310" s="1457"/>
      <c r="TQH310" s="1457"/>
      <c r="TQI310" s="1457"/>
      <c r="TQJ310" s="1457"/>
      <c r="TQK310" s="1457"/>
      <c r="TQL310" s="1457"/>
      <c r="TQM310" s="1457"/>
      <c r="TQN310" s="1457"/>
      <c r="TQO310" s="1457"/>
      <c r="TQP310" s="1457"/>
      <c r="TQQ310" s="1457"/>
      <c r="TQR310" s="1457"/>
      <c r="TQS310" s="1457"/>
      <c r="TQT310" s="1457"/>
      <c r="TQU310" s="1457"/>
      <c r="TQV310" s="1457"/>
      <c r="TQW310" s="1457"/>
      <c r="TQX310" s="1457"/>
      <c r="TQY310" s="1457"/>
      <c r="TQZ310" s="1457"/>
      <c r="TRA310" s="1457"/>
      <c r="TRB310" s="1457"/>
      <c r="TRC310" s="1457"/>
      <c r="TRD310" s="1458"/>
      <c r="TRE310" s="1456"/>
      <c r="TRF310" s="1457"/>
      <c r="TRG310" s="1457"/>
      <c r="TRH310" s="1457"/>
      <c r="TRI310" s="1457"/>
      <c r="TRJ310" s="1457"/>
      <c r="TRK310" s="1457"/>
      <c r="TRL310" s="1457"/>
      <c r="TRM310" s="1457"/>
      <c r="TRN310" s="1457"/>
      <c r="TRO310" s="1457"/>
      <c r="TRP310" s="1457"/>
      <c r="TRQ310" s="1457"/>
      <c r="TRR310" s="1457"/>
      <c r="TRS310" s="1457"/>
      <c r="TRT310" s="1457"/>
      <c r="TRU310" s="1457"/>
      <c r="TRV310" s="1457"/>
      <c r="TRW310" s="1457"/>
      <c r="TRX310" s="1457"/>
      <c r="TRY310" s="1457"/>
      <c r="TRZ310" s="1457"/>
      <c r="TSA310" s="1457"/>
      <c r="TSB310" s="1457"/>
      <c r="TSC310" s="1457"/>
      <c r="TSD310" s="1457"/>
      <c r="TSE310" s="1457"/>
      <c r="TSF310" s="1457"/>
      <c r="TSG310" s="1457"/>
      <c r="TSH310" s="1457"/>
      <c r="TSI310" s="1457"/>
      <c r="TSJ310" s="1457"/>
      <c r="TSK310" s="1458"/>
      <c r="TSL310" s="1456"/>
      <c r="TSM310" s="1457"/>
      <c r="TSN310" s="1457"/>
      <c r="TSO310" s="1457"/>
      <c r="TSP310" s="1457"/>
      <c r="TSQ310" s="1457"/>
      <c r="TSR310" s="1457"/>
      <c r="TSS310" s="1457"/>
      <c r="TST310" s="1457"/>
      <c r="TSU310" s="1457"/>
      <c r="TSV310" s="1457"/>
      <c r="TSW310" s="1457"/>
      <c r="TSX310" s="1457"/>
      <c r="TSY310" s="1457"/>
      <c r="TSZ310" s="1457"/>
      <c r="TTA310" s="1457"/>
      <c r="TTB310" s="1457"/>
      <c r="TTC310" s="1457"/>
      <c r="TTD310" s="1457"/>
      <c r="TTE310" s="1457"/>
      <c r="TTF310" s="1457"/>
      <c r="TTG310" s="1457"/>
      <c r="TTH310" s="1457"/>
      <c r="TTI310" s="1457"/>
      <c r="TTJ310" s="1457"/>
      <c r="TTK310" s="1457"/>
      <c r="TTL310" s="1457"/>
      <c r="TTM310" s="1457"/>
      <c r="TTN310" s="1457"/>
      <c r="TTO310" s="1457"/>
      <c r="TTP310" s="1457"/>
      <c r="TTQ310" s="1457"/>
      <c r="TTR310" s="1458"/>
      <c r="TTS310" s="1456"/>
      <c r="TTT310" s="1457"/>
      <c r="TTU310" s="1457"/>
      <c r="TTV310" s="1457"/>
      <c r="TTW310" s="1457"/>
      <c r="TTX310" s="1457"/>
      <c r="TTY310" s="1457"/>
      <c r="TTZ310" s="1457"/>
      <c r="TUA310" s="1457"/>
      <c r="TUB310" s="1457"/>
      <c r="TUC310" s="1457"/>
      <c r="TUD310" s="1457"/>
      <c r="TUE310" s="1457"/>
      <c r="TUF310" s="1457"/>
      <c r="TUG310" s="1457"/>
      <c r="TUH310" s="1457"/>
      <c r="TUI310" s="1457"/>
      <c r="TUJ310" s="1457"/>
      <c r="TUK310" s="1457"/>
      <c r="TUL310" s="1457"/>
      <c r="TUM310" s="1457"/>
      <c r="TUN310" s="1457"/>
      <c r="TUO310" s="1457"/>
      <c r="TUP310" s="1457"/>
      <c r="TUQ310" s="1457"/>
      <c r="TUR310" s="1457"/>
      <c r="TUS310" s="1457"/>
      <c r="TUT310" s="1457"/>
      <c r="TUU310" s="1457"/>
      <c r="TUV310" s="1457"/>
      <c r="TUW310" s="1457"/>
      <c r="TUX310" s="1457"/>
      <c r="TUY310" s="1458"/>
      <c r="TUZ310" s="1456"/>
      <c r="TVA310" s="1457"/>
      <c r="TVB310" s="1457"/>
      <c r="TVC310" s="1457"/>
      <c r="TVD310" s="1457"/>
      <c r="TVE310" s="1457"/>
      <c r="TVF310" s="1457"/>
      <c r="TVG310" s="1457"/>
      <c r="TVH310" s="1457"/>
      <c r="TVI310" s="1457"/>
      <c r="TVJ310" s="1457"/>
      <c r="TVK310" s="1457"/>
      <c r="TVL310" s="1457"/>
      <c r="TVM310" s="1457"/>
      <c r="TVN310" s="1457"/>
      <c r="TVO310" s="1457"/>
      <c r="TVP310" s="1457"/>
      <c r="TVQ310" s="1457"/>
      <c r="TVR310" s="1457"/>
      <c r="TVS310" s="1457"/>
      <c r="TVT310" s="1457"/>
      <c r="TVU310" s="1457"/>
      <c r="TVV310" s="1457"/>
      <c r="TVW310" s="1457"/>
      <c r="TVX310" s="1457"/>
      <c r="TVY310" s="1457"/>
      <c r="TVZ310" s="1457"/>
      <c r="TWA310" s="1457"/>
      <c r="TWB310" s="1457"/>
      <c r="TWC310" s="1457"/>
      <c r="TWD310" s="1457"/>
      <c r="TWE310" s="1457"/>
      <c r="TWF310" s="1458"/>
      <c r="TWG310" s="1456"/>
      <c r="TWH310" s="1457"/>
      <c r="TWI310" s="1457"/>
      <c r="TWJ310" s="1457"/>
      <c r="TWK310" s="1457"/>
      <c r="TWL310" s="1457"/>
      <c r="TWM310" s="1457"/>
      <c r="TWN310" s="1457"/>
      <c r="TWO310" s="1457"/>
      <c r="TWP310" s="1457"/>
      <c r="TWQ310" s="1457"/>
      <c r="TWR310" s="1457"/>
      <c r="TWS310" s="1457"/>
      <c r="TWT310" s="1457"/>
      <c r="TWU310" s="1457"/>
      <c r="TWV310" s="1457"/>
      <c r="TWW310" s="1457"/>
      <c r="TWX310" s="1457"/>
      <c r="TWY310" s="1457"/>
      <c r="TWZ310" s="1457"/>
      <c r="TXA310" s="1457"/>
      <c r="TXB310" s="1457"/>
      <c r="TXC310" s="1457"/>
      <c r="TXD310" s="1457"/>
      <c r="TXE310" s="1457"/>
      <c r="TXF310" s="1457"/>
      <c r="TXG310" s="1457"/>
      <c r="TXH310" s="1457"/>
      <c r="TXI310" s="1457"/>
      <c r="TXJ310" s="1457"/>
      <c r="TXK310" s="1457"/>
      <c r="TXL310" s="1457"/>
      <c r="TXM310" s="1458"/>
      <c r="TXN310" s="1456"/>
      <c r="TXO310" s="1457"/>
      <c r="TXP310" s="1457"/>
      <c r="TXQ310" s="1457"/>
      <c r="TXR310" s="1457"/>
      <c r="TXS310" s="1457"/>
      <c r="TXT310" s="1457"/>
      <c r="TXU310" s="1457"/>
      <c r="TXV310" s="1457"/>
      <c r="TXW310" s="1457"/>
      <c r="TXX310" s="1457"/>
      <c r="TXY310" s="1457"/>
      <c r="TXZ310" s="1457"/>
      <c r="TYA310" s="1457"/>
      <c r="TYB310" s="1457"/>
      <c r="TYC310" s="1457"/>
      <c r="TYD310" s="1457"/>
      <c r="TYE310" s="1457"/>
      <c r="TYF310" s="1457"/>
      <c r="TYG310" s="1457"/>
      <c r="TYH310" s="1457"/>
      <c r="TYI310" s="1457"/>
      <c r="TYJ310" s="1457"/>
      <c r="TYK310" s="1457"/>
      <c r="TYL310" s="1457"/>
      <c r="TYM310" s="1457"/>
      <c r="TYN310" s="1457"/>
      <c r="TYO310" s="1457"/>
      <c r="TYP310" s="1457"/>
      <c r="TYQ310" s="1457"/>
      <c r="TYR310" s="1457"/>
      <c r="TYS310" s="1457"/>
      <c r="TYT310" s="1458"/>
      <c r="TYU310" s="1456"/>
      <c r="TYV310" s="1457"/>
      <c r="TYW310" s="1457"/>
      <c r="TYX310" s="1457"/>
      <c r="TYY310" s="1457"/>
      <c r="TYZ310" s="1457"/>
      <c r="TZA310" s="1457"/>
      <c r="TZB310" s="1457"/>
      <c r="TZC310" s="1457"/>
      <c r="TZD310" s="1457"/>
      <c r="TZE310" s="1457"/>
      <c r="TZF310" s="1457"/>
      <c r="TZG310" s="1457"/>
      <c r="TZH310" s="1457"/>
      <c r="TZI310" s="1457"/>
      <c r="TZJ310" s="1457"/>
      <c r="TZK310" s="1457"/>
      <c r="TZL310" s="1457"/>
      <c r="TZM310" s="1457"/>
      <c r="TZN310" s="1457"/>
      <c r="TZO310" s="1457"/>
      <c r="TZP310" s="1457"/>
      <c r="TZQ310" s="1457"/>
      <c r="TZR310" s="1457"/>
      <c r="TZS310" s="1457"/>
      <c r="TZT310" s="1457"/>
      <c r="TZU310" s="1457"/>
      <c r="TZV310" s="1457"/>
      <c r="TZW310" s="1457"/>
      <c r="TZX310" s="1457"/>
      <c r="TZY310" s="1457"/>
      <c r="TZZ310" s="1457"/>
      <c r="UAA310" s="1458"/>
      <c r="UAB310" s="1456"/>
      <c r="UAC310" s="1457"/>
      <c r="UAD310" s="1457"/>
      <c r="UAE310" s="1457"/>
      <c r="UAF310" s="1457"/>
      <c r="UAG310" s="1457"/>
      <c r="UAH310" s="1457"/>
      <c r="UAI310" s="1457"/>
      <c r="UAJ310" s="1457"/>
      <c r="UAK310" s="1457"/>
      <c r="UAL310" s="1457"/>
      <c r="UAM310" s="1457"/>
      <c r="UAN310" s="1457"/>
      <c r="UAO310" s="1457"/>
      <c r="UAP310" s="1457"/>
      <c r="UAQ310" s="1457"/>
      <c r="UAR310" s="1457"/>
      <c r="UAS310" s="1457"/>
      <c r="UAT310" s="1457"/>
      <c r="UAU310" s="1457"/>
      <c r="UAV310" s="1457"/>
      <c r="UAW310" s="1457"/>
      <c r="UAX310" s="1457"/>
      <c r="UAY310" s="1457"/>
      <c r="UAZ310" s="1457"/>
      <c r="UBA310" s="1457"/>
      <c r="UBB310" s="1457"/>
      <c r="UBC310" s="1457"/>
      <c r="UBD310" s="1457"/>
      <c r="UBE310" s="1457"/>
      <c r="UBF310" s="1457"/>
      <c r="UBG310" s="1457"/>
      <c r="UBH310" s="1458"/>
      <c r="UBI310" s="1456"/>
      <c r="UBJ310" s="1457"/>
      <c r="UBK310" s="1457"/>
      <c r="UBL310" s="1457"/>
      <c r="UBM310" s="1457"/>
      <c r="UBN310" s="1457"/>
      <c r="UBO310" s="1457"/>
      <c r="UBP310" s="1457"/>
      <c r="UBQ310" s="1457"/>
      <c r="UBR310" s="1457"/>
      <c r="UBS310" s="1457"/>
      <c r="UBT310" s="1457"/>
      <c r="UBU310" s="1457"/>
      <c r="UBV310" s="1457"/>
      <c r="UBW310" s="1457"/>
      <c r="UBX310" s="1457"/>
      <c r="UBY310" s="1457"/>
      <c r="UBZ310" s="1457"/>
      <c r="UCA310" s="1457"/>
      <c r="UCB310" s="1457"/>
      <c r="UCC310" s="1457"/>
      <c r="UCD310" s="1457"/>
      <c r="UCE310" s="1457"/>
      <c r="UCF310" s="1457"/>
      <c r="UCG310" s="1457"/>
      <c r="UCH310" s="1457"/>
      <c r="UCI310" s="1457"/>
      <c r="UCJ310" s="1457"/>
      <c r="UCK310" s="1457"/>
      <c r="UCL310" s="1457"/>
      <c r="UCM310" s="1457"/>
      <c r="UCN310" s="1457"/>
      <c r="UCO310" s="1458"/>
      <c r="UCP310" s="1456"/>
      <c r="UCQ310" s="1457"/>
      <c r="UCR310" s="1457"/>
      <c r="UCS310" s="1457"/>
      <c r="UCT310" s="1457"/>
      <c r="UCU310" s="1457"/>
      <c r="UCV310" s="1457"/>
      <c r="UCW310" s="1457"/>
      <c r="UCX310" s="1457"/>
      <c r="UCY310" s="1457"/>
      <c r="UCZ310" s="1457"/>
      <c r="UDA310" s="1457"/>
      <c r="UDB310" s="1457"/>
      <c r="UDC310" s="1457"/>
      <c r="UDD310" s="1457"/>
      <c r="UDE310" s="1457"/>
      <c r="UDF310" s="1457"/>
      <c r="UDG310" s="1457"/>
      <c r="UDH310" s="1457"/>
      <c r="UDI310" s="1457"/>
      <c r="UDJ310" s="1457"/>
      <c r="UDK310" s="1457"/>
      <c r="UDL310" s="1457"/>
      <c r="UDM310" s="1457"/>
      <c r="UDN310" s="1457"/>
      <c r="UDO310" s="1457"/>
      <c r="UDP310" s="1457"/>
      <c r="UDQ310" s="1457"/>
      <c r="UDR310" s="1457"/>
      <c r="UDS310" s="1457"/>
      <c r="UDT310" s="1457"/>
      <c r="UDU310" s="1457"/>
      <c r="UDV310" s="1458"/>
      <c r="UDW310" s="1456"/>
      <c r="UDX310" s="1457"/>
      <c r="UDY310" s="1457"/>
      <c r="UDZ310" s="1457"/>
      <c r="UEA310" s="1457"/>
      <c r="UEB310" s="1457"/>
      <c r="UEC310" s="1457"/>
      <c r="UED310" s="1457"/>
      <c r="UEE310" s="1457"/>
      <c r="UEF310" s="1457"/>
      <c r="UEG310" s="1457"/>
      <c r="UEH310" s="1457"/>
      <c r="UEI310" s="1457"/>
      <c r="UEJ310" s="1457"/>
      <c r="UEK310" s="1457"/>
      <c r="UEL310" s="1457"/>
      <c r="UEM310" s="1457"/>
      <c r="UEN310" s="1457"/>
      <c r="UEO310" s="1457"/>
      <c r="UEP310" s="1457"/>
      <c r="UEQ310" s="1457"/>
      <c r="UER310" s="1457"/>
      <c r="UES310" s="1457"/>
      <c r="UET310" s="1457"/>
      <c r="UEU310" s="1457"/>
      <c r="UEV310" s="1457"/>
      <c r="UEW310" s="1457"/>
      <c r="UEX310" s="1457"/>
      <c r="UEY310" s="1457"/>
      <c r="UEZ310" s="1457"/>
      <c r="UFA310" s="1457"/>
      <c r="UFB310" s="1457"/>
      <c r="UFC310" s="1458"/>
      <c r="UFD310" s="1456"/>
      <c r="UFE310" s="1457"/>
      <c r="UFF310" s="1457"/>
      <c r="UFG310" s="1457"/>
      <c r="UFH310" s="1457"/>
      <c r="UFI310" s="1457"/>
      <c r="UFJ310" s="1457"/>
      <c r="UFK310" s="1457"/>
      <c r="UFL310" s="1457"/>
      <c r="UFM310" s="1457"/>
      <c r="UFN310" s="1457"/>
      <c r="UFO310" s="1457"/>
      <c r="UFP310" s="1457"/>
      <c r="UFQ310" s="1457"/>
      <c r="UFR310" s="1457"/>
      <c r="UFS310" s="1457"/>
      <c r="UFT310" s="1457"/>
      <c r="UFU310" s="1457"/>
      <c r="UFV310" s="1457"/>
      <c r="UFW310" s="1457"/>
      <c r="UFX310" s="1457"/>
      <c r="UFY310" s="1457"/>
      <c r="UFZ310" s="1457"/>
      <c r="UGA310" s="1457"/>
      <c r="UGB310" s="1457"/>
      <c r="UGC310" s="1457"/>
      <c r="UGD310" s="1457"/>
      <c r="UGE310" s="1457"/>
      <c r="UGF310" s="1457"/>
      <c r="UGG310" s="1457"/>
      <c r="UGH310" s="1457"/>
      <c r="UGI310" s="1457"/>
      <c r="UGJ310" s="1458"/>
      <c r="UGK310" s="1456"/>
      <c r="UGL310" s="1457"/>
      <c r="UGM310" s="1457"/>
      <c r="UGN310" s="1457"/>
      <c r="UGO310" s="1457"/>
      <c r="UGP310" s="1457"/>
      <c r="UGQ310" s="1457"/>
      <c r="UGR310" s="1457"/>
      <c r="UGS310" s="1457"/>
      <c r="UGT310" s="1457"/>
      <c r="UGU310" s="1457"/>
      <c r="UGV310" s="1457"/>
      <c r="UGW310" s="1457"/>
      <c r="UGX310" s="1457"/>
      <c r="UGY310" s="1457"/>
      <c r="UGZ310" s="1457"/>
      <c r="UHA310" s="1457"/>
      <c r="UHB310" s="1457"/>
      <c r="UHC310" s="1457"/>
      <c r="UHD310" s="1457"/>
      <c r="UHE310" s="1457"/>
      <c r="UHF310" s="1457"/>
      <c r="UHG310" s="1457"/>
      <c r="UHH310" s="1457"/>
      <c r="UHI310" s="1457"/>
      <c r="UHJ310" s="1457"/>
      <c r="UHK310" s="1457"/>
      <c r="UHL310" s="1457"/>
      <c r="UHM310" s="1457"/>
      <c r="UHN310" s="1457"/>
      <c r="UHO310" s="1457"/>
      <c r="UHP310" s="1457"/>
      <c r="UHQ310" s="1458"/>
      <c r="UHR310" s="1456"/>
      <c r="UHS310" s="1457"/>
      <c r="UHT310" s="1457"/>
      <c r="UHU310" s="1457"/>
      <c r="UHV310" s="1457"/>
      <c r="UHW310" s="1457"/>
      <c r="UHX310" s="1457"/>
      <c r="UHY310" s="1457"/>
      <c r="UHZ310" s="1457"/>
      <c r="UIA310" s="1457"/>
      <c r="UIB310" s="1457"/>
      <c r="UIC310" s="1457"/>
      <c r="UID310" s="1457"/>
      <c r="UIE310" s="1457"/>
      <c r="UIF310" s="1457"/>
      <c r="UIG310" s="1457"/>
      <c r="UIH310" s="1457"/>
      <c r="UII310" s="1457"/>
      <c r="UIJ310" s="1457"/>
      <c r="UIK310" s="1457"/>
      <c r="UIL310" s="1457"/>
      <c r="UIM310" s="1457"/>
      <c r="UIN310" s="1457"/>
      <c r="UIO310" s="1457"/>
      <c r="UIP310" s="1457"/>
      <c r="UIQ310" s="1457"/>
      <c r="UIR310" s="1457"/>
      <c r="UIS310" s="1457"/>
      <c r="UIT310" s="1457"/>
      <c r="UIU310" s="1457"/>
      <c r="UIV310" s="1457"/>
      <c r="UIW310" s="1457"/>
      <c r="UIX310" s="1458"/>
      <c r="UIY310" s="1456"/>
      <c r="UIZ310" s="1457"/>
      <c r="UJA310" s="1457"/>
      <c r="UJB310" s="1457"/>
      <c r="UJC310" s="1457"/>
      <c r="UJD310" s="1457"/>
      <c r="UJE310" s="1457"/>
      <c r="UJF310" s="1457"/>
      <c r="UJG310" s="1457"/>
      <c r="UJH310" s="1457"/>
      <c r="UJI310" s="1457"/>
      <c r="UJJ310" s="1457"/>
      <c r="UJK310" s="1457"/>
      <c r="UJL310" s="1457"/>
      <c r="UJM310" s="1457"/>
      <c r="UJN310" s="1457"/>
      <c r="UJO310" s="1457"/>
      <c r="UJP310" s="1457"/>
      <c r="UJQ310" s="1457"/>
      <c r="UJR310" s="1457"/>
      <c r="UJS310" s="1457"/>
      <c r="UJT310" s="1457"/>
      <c r="UJU310" s="1457"/>
      <c r="UJV310" s="1457"/>
      <c r="UJW310" s="1457"/>
      <c r="UJX310" s="1457"/>
      <c r="UJY310" s="1457"/>
      <c r="UJZ310" s="1457"/>
      <c r="UKA310" s="1457"/>
      <c r="UKB310" s="1457"/>
      <c r="UKC310" s="1457"/>
      <c r="UKD310" s="1457"/>
      <c r="UKE310" s="1458"/>
      <c r="UKF310" s="1456"/>
      <c r="UKG310" s="1457"/>
      <c r="UKH310" s="1457"/>
      <c r="UKI310" s="1457"/>
      <c r="UKJ310" s="1457"/>
      <c r="UKK310" s="1457"/>
      <c r="UKL310" s="1457"/>
      <c r="UKM310" s="1457"/>
      <c r="UKN310" s="1457"/>
      <c r="UKO310" s="1457"/>
      <c r="UKP310" s="1457"/>
      <c r="UKQ310" s="1457"/>
      <c r="UKR310" s="1457"/>
      <c r="UKS310" s="1457"/>
      <c r="UKT310" s="1457"/>
      <c r="UKU310" s="1457"/>
      <c r="UKV310" s="1457"/>
      <c r="UKW310" s="1457"/>
      <c r="UKX310" s="1457"/>
      <c r="UKY310" s="1457"/>
      <c r="UKZ310" s="1457"/>
      <c r="ULA310" s="1457"/>
      <c r="ULB310" s="1457"/>
      <c r="ULC310" s="1457"/>
      <c r="ULD310" s="1457"/>
      <c r="ULE310" s="1457"/>
      <c r="ULF310" s="1457"/>
      <c r="ULG310" s="1457"/>
      <c r="ULH310" s="1457"/>
      <c r="ULI310" s="1457"/>
      <c r="ULJ310" s="1457"/>
      <c r="ULK310" s="1457"/>
      <c r="ULL310" s="1458"/>
      <c r="ULM310" s="1456"/>
      <c r="ULN310" s="1457"/>
      <c r="ULO310" s="1457"/>
      <c r="ULP310" s="1457"/>
      <c r="ULQ310" s="1457"/>
      <c r="ULR310" s="1457"/>
      <c r="ULS310" s="1457"/>
      <c r="ULT310" s="1457"/>
      <c r="ULU310" s="1457"/>
      <c r="ULV310" s="1457"/>
      <c r="ULW310" s="1457"/>
      <c r="ULX310" s="1457"/>
      <c r="ULY310" s="1457"/>
      <c r="ULZ310" s="1457"/>
      <c r="UMA310" s="1457"/>
      <c r="UMB310" s="1457"/>
      <c r="UMC310" s="1457"/>
      <c r="UMD310" s="1457"/>
      <c r="UME310" s="1457"/>
      <c r="UMF310" s="1457"/>
      <c r="UMG310" s="1457"/>
      <c r="UMH310" s="1457"/>
      <c r="UMI310" s="1457"/>
      <c r="UMJ310" s="1457"/>
      <c r="UMK310" s="1457"/>
      <c r="UML310" s="1457"/>
      <c r="UMM310" s="1457"/>
      <c r="UMN310" s="1457"/>
      <c r="UMO310" s="1457"/>
      <c r="UMP310" s="1457"/>
      <c r="UMQ310" s="1457"/>
      <c r="UMR310" s="1457"/>
      <c r="UMS310" s="1458"/>
      <c r="UMT310" s="1456"/>
      <c r="UMU310" s="1457"/>
      <c r="UMV310" s="1457"/>
      <c r="UMW310" s="1457"/>
      <c r="UMX310" s="1457"/>
      <c r="UMY310" s="1457"/>
      <c r="UMZ310" s="1457"/>
      <c r="UNA310" s="1457"/>
      <c r="UNB310" s="1457"/>
      <c r="UNC310" s="1457"/>
      <c r="UND310" s="1457"/>
      <c r="UNE310" s="1457"/>
      <c r="UNF310" s="1457"/>
      <c r="UNG310" s="1457"/>
      <c r="UNH310" s="1457"/>
      <c r="UNI310" s="1457"/>
      <c r="UNJ310" s="1457"/>
      <c r="UNK310" s="1457"/>
      <c r="UNL310" s="1457"/>
      <c r="UNM310" s="1457"/>
      <c r="UNN310" s="1457"/>
      <c r="UNO310" s="1457"/>
      <c r="UNP310" s="1457"/>
      <c r="UNQ310" s="1457"/>
      <c r="UNR310" s="1457"/>
      <c r="UNS310" s="1457"/>
      <c r="UNT310" s="1457"/>
      <c r="UNU310" s="1457"/>
      <c r="UNV310" s="1457"/>
      <c r="UNW310" s="1457"/>
      <c r="UNX310" s="1457"/>
      <c r="UNY310" s="1457"/>
      <c r="UNZ310" s="1458"/>
      <c r="UOA310" s="1456"/>
      <c r="UOB310" s="1457"/>
      <c r="UOC310" s="1457"/>
      <c r="UOD310" s="1457"/>
      <c r="UOE310" s="1457"/>
      <c r="UOF310" s="1457"/>
      <c r="UOG310" s="1457"/>
      <c r="UOH310" s="1457"/>
      <c r="UOI310" s="1457"/>
      <c r="UOJ310" s="1457"/>
      <c r="UOK310" s="1457"/>
      <c r="UOL310" s="1457"/>
      <c r="UOM310" s="1457"/>
      <c r="UON310" s="1457"/>
      <c r="UOO310" s="1457"/>
      <c r="UOP310" s="1457"/>
      <c r="UOQ310" s="1457"/>
      <c r="UOR310" s="1457"/>
      <c r="UOS310" s="1457"/>
      <c r="UOT310" s="1457"/>
      <c r="UOU310" s="1457"/>
      <c r="UOV310" s="1457"/>
      <c r="UOW310" s="1457"/>
      <c r="UOX310" s="1457"/>
      <c r="UOY310" s="1457"/>
      <c r="UOZ310" s="1457"/>
      <c r="UPA310" s="1457"/>
      <c r="UPB310" s="1457"/>
      <c r="UPC310" s="1457"/>
      <c r="UPD310" s="1457"/>
      <c r="UPE310" s="1457"/>
      <c r="UPF310" s="1457"/>
      <c r="UPG310" s="1458"/>
      <c r="UPH310" s="1456"/>
      <c r="UPI310" s="1457"/>
      <c r="UPJ310" s="1457"/>
      <c r="UPK310" s="1457"/>
      <c r="UPL310" s="1457"/>
      <c r="UPM310" s="1457"/>
      <c r="UPN310" s="1457"/>
      <c r="UPO310" s="1457"/>
      <c r="UPP310" s="1457"/>
      <c r="UPQ310" s="1457"/>
      <c r="UPR310" s="1457"/>
      <c r="UPS310" s="1457"/>
      <c r="UPT310" s="1457"/>
      <c r="UPU310" s="1457"/>
      <c r="UPV310" s="1457"/>
      <c r="UPW310" s="1457"/>
      <c r="UPX310" s="1457"/>
      <c r="UPY310" s="1457"/>
      <c r="UPZ310" s="1457"/>
      <c r="UQA310" s="1457"/>
      <c r="UQB310" s="1457"/>
      <c r="UQC310" s="1457"/>
      <c r="UQD310" s="1457"/>
      <c r="UQE310" s="1457"/>
      <c r="UQF310" s="1457"/>
      <c r="UQG310" s="1457"/>
      <c r="UQH310" s="1457"/>
      <c r="UQI310" s="1457"/>
      <c r="UQJ310" s="1457"/>
      <c r="UQK310" s="1457"/>
      <c r="UQL310" s="1457"/>
      <c r="UQM310" s="1457"/>
      <c r="UQN310" s="1458"/>
      <c r="UQO310" s="1456"/>
      <c r="UQP310" s="1457"/>
      <c r="UQQ310" s="1457"/>
      <c r="UQR310" s="1457"/>
      <c r="UQS310" s="1457"/>
      <c r="UQT310" s="1457"/>
      <c r="UQU310" s="1457"/>
      <c r="UQV310" s="1457"/>
      <c r="UQW310" s="1457"/>
      <c r="UQX310" s="1457"/>
      <c r="UQY310" s="1457"/>
      <c r="UQZ310" s="1457"/>
      <c r="URA310" s="1457"/>
      <c r="URB310" s="1457"/>
      <c r="URC310" s="1457"/>
      <c r="URD310" s="1457"/>
      <c r="URE310" s="1457"/>
      <c r="URF310" s="1457"/>
      <c r="URG310" s="1457"/>
      <c r="URH310" s="1457"/>
      <c r="URI310" s="1457"/>
      <c r="URJ310" s="1457"/>
      <c r="URK310" s="1457"/>
      <c r="URL310" s="1457"/>
      <c r="URM310" s="1457"/>
      <c r="URN310" s="1457"/>
      <c r="URO310" s="1457"/>
      <c r="URP310" s="1457"/>
      <c r="URQ310" s="1457"/>
      <c r="URR310" s="1457"/>
      <c r="URS310" s="1457"/>
      <c r="URT310" s="1457"/>
      <c r="URU310" s="1458"/>
      <c r="URV310" s="1456"/>
      <c r="URW310" s="1457"/>
      <c r="URX310" s="1457"/>
      <c r="URY310" s="1457"/>
      <c r="URZ310" s="1457"/>
      <c r="USA310" s="1457"/>
      <c r="USB310" s="1457"/>
      <c r="USC310" s="1457"/>
      <c r="USD310" s="1457"/>
      <c r="USE310" s="1457"/>
      <c r="USF310" s="1457"/>
      <c r="USG310" s="1457"/>
      <c r="USH310" s="1457"/>
      <c r="USI310" s="1457"/>
      <c r="USJ310" s="1457"/>
      <c r="USK310" s="1457"/>
      <c r="USL310" s="1457"/>
      <c r="USM310" s="1457"/>
      <c r="USN310" s="1457"/>
      <c r="USO310" s="1457"/>
      <c r="USP310" s="1457"/>
      <c r="USQ310" s="1457"/>
      <c r="USR310" s="1457"/>
      <c r="USS310" s="1457"/>
      <c r="UST310" s="1457"/>
      <c r="USU310" s="1457"/>
      <c r="USV310" s="1457"/>
      <c r="USW310" s="1457"/>
      <c r="USX310" s="1457"/>
      <c r="USY310" s="1457"/>
      <c r="USZ310" s="1457"/>
      <c r="UTA310" s="1457"/>
      <c r="UTB310" s="1458"/>
      <c r="UTC310" s="1456"/>
      <c r="UTD310" s="1457"/>
      <c r="UTE310" s="1457"/>
      <c r="UTF310" s="1457"/>
      <c r="UTG310" s="1457"/>
      <c r="UTH310" s="1457"/>
      <c r="UTI310" s="1457"/>
      <c r="UTJ310" s="1457"/>
      <c r="UTK310" s="1457"/>
      <c r="UTL310" s="1457"/>
      <c r="UTM310" s="1457"/>
      <c r="UTN310" s="1457"/>
      <c r="UTO310" s="1457"/>
      <c r="UTP310" s="1457"/>
      <c r="UTQ310" s="1457"/>
      <c r="UTR310" s="1457"/>
      <c r="UTS310" s="1457"/>
      <c r="UTT310" s="1457"/>
      <c r="UTU310" s="1457"/>
      <c r="UTV310" s="1457"/>
      <c r="UTW310" s="1457"/>
      <c r="UTX310" s="1457"/>
      <c r="UTY310" s="1457"/>
      <c r="UTZ310" s="1457"/>
      <c r="UUA310" s="1457"/>
      <c r="UUB310" s="1457"/>
      <c r="UUC310" s="1457"/>
      <c r="UUD310" s="1457"/>
      <c r="UUE310" s="1457"/>
      <c r="UUF310" s="1457"/>
      <c r="UUG310" s="1457"/>
      <c r="UUH310" s="1457"/>
      <c r="UUI310" s="1458"/>
      <c r="UUJ310" s="1456"/>
      <c r="UUK310" s="1457"/>
      <c r="UUL310" s="1457"/>
      <c r="UUM310" s="1457"/>
      <c r="UUN310" s="1457"/>
      <c r="UUO310" s="1457"/>
      <c r="UUP310" s="1457"/>
      <c r="UUQ310" s="1457"/>
      <c r="UUR310" s="1457"/>
      <c r="UUS310" s="1457"/>
      <c r="UUT310" s="1457"/>
      <c r="UUU310" s="1457"/>
      <c r="UUV310" s="1457"/>
      <c r="UUW310" s="1457"/>
      <c r="UUX310" s="1457"/>
      <c r="UUY310" s="1457"/>
      <c r="UUZ310" s="1457"/>
      <c r="UVA310" s="1457"/>
      <c r="UVB310" s="1457"/>
      <c r="UVC310" s="1457"/>
      <c r="UVD310" s="1457"/>
      <c r="UVE310" s="1457"/>
      <c r="UVF310" s="1457"/>
      <c r="UVG310" s="1457"/>
      <c r="UVH310" s="1457"/>
      <c r="UVI310" s="1457"/>
      <c r="UVJ310" s="1457"/>
      <c r="UVK310" s="1457"/>
      <c r="UVL310" s="1457"/>
      <c r="UVM310" s="1457"/>
      <c r="UVN310" s="1457"/>
      <c r="UVO310" s="1457"/>
      <c r="UVP310" s="1458"/>
      <c r="UVQ310" s="1456"/>
      <c r="UVR310" s="1457"/>
      <c r="UVS310" s="1457"/>
      <c r="UVT310" s="1457"/>
      <c r="UVU310" s="1457"/>
      <c r="UVV310" s="1457"/>
      <c r="UVW310" s="1457"/>
      <c r="UVX310" s="1457"/>
      <c r="UVY310" s="1457"/>
      <c r="UVZ310" s="1457"/>
      <c r="UWA310" s="1457"/>
      <c r="UWB310" s="1457"/>
      <c r="UWC310" s="1457"/>
      <c r="UWD310" s="1457"/>
      <c r="UWE310" s="1457"/>
      <c r="UWF310" s="1457"/>
      <c r="UWG310" s="1457"/>
      <c r="UWH310" s="1457"/>
      <c r="UWI310" s="1457"/>
      <c r="UWJ310" s="1457"/>
      <c r="UWK310" s="1457"/>
      <c r="UWL310" s="1457"/>
      <c r="UWM310" s="1457"/>
      <c r="UWN310" s="1457"/>
      <c r="UWO310" s="1457"/>
      <c r="UWP310" s="1457"/>
      <c r="UWQ310" s="1457"/>
      <c r="UWR310" s="1457"/>
      <c r="UWS310" s="1457"/>
      <c r="UWT310" s="1457"/>
      <c r="UWU310" s="1457"/>
      <c r="UWV310" s="1457"/>
      <c r="UWW310" s="1458"/>
      <c r="UWX310" s="1456"/>
      <c r="UWY310" s="1457"/>
      <c r="UWZ310" s="1457"/>
      <c r="UXA310" s="1457"/>
      <c r="UXB310" s="1457"/>
      <c r="UXC310" s="1457"/>
      <c r="UXD310" s="1457"/>
      <c r="UXE310" s="1457"/>
      <c r="UXF310" s="1457"/>
      <c r="UXG310" s="1457"/>
      <c r="UXH310" s="1457"/>
      <c r="UXI310" s="1457"/>
      <c r="UXJ310" s="1457"/>
      <c r="UXK310" s="1457"/>
      <c r="UXL310" s="1457"/>
      <c r="UXM310" s="1457"/>
      <c r="UXN310" s="1457"/>
      <c r="UXO310" s="1457"/>
      <c r="UXP310" s="1457"/>
      <c r="UXQ310" s="1457"/>
      <c r="UXR310" s="1457"/>
      <c r="UXS310" s="1457"/>
      <c r="UXT310" s="1457"/>
      <c r="UXU310" s="1457"/>
      <c r="UXV310" s="1457"/>
      <c r="UXW310" s="1457"/>
      <c r="UXX310" s="1457"/>
      <c r="UXY310" s="1457"/>
      <c r="UXZ310" s="1457"/>
      <c r="UYA310" s="1457"/>
      <c r="UYB310" s="1457"/>
      <c r="UYC310" s="1457"/>
      <c r="UYD310" s="1458"/>
      <c r="UYE310" s="1456"/>
      <c r="UYF310" s="1457"/>
      <c r="UYG310" s="1457"/>
      <c r="UYH310" s="1457"/>
      <c r="UYI310" s="1457"/>
      <c r="UYJ310" s="1457"/>
      <c r="UYK310" s="1457"/>
      <c r="UYL310" s="1457"/>
      <c r="UYM310" s="1457"/>
      <c r="UYN310" s="1457"/>
      <c r="UYO310" s="1457"/>
      <c r="UYP310" s="1457"/>
      <c r="UYQ310" s="1457"/>
      <c r="UYR310" s="1457"/>
      <c r="UYS310" s="1457"/>
      <c r="UYT310" s="1457"/>
      <c r="UYU310" s="1457"/>
      <c r="UYV310" s="1457"/>
      <c r="UYW310" s="1457"/>
      <c r="UYX310" s="1457"/>
      <c r="UYY310" s="1457"/>
      <c r="UYZ310" s="1457"/>
      <c r="UZA310" s="1457"/>
      <c r="UZB310" s="1457"/>
      <c r="UZC310" s="1457"/>
      <c r="UZD310" s="1457"/>
      <c r="UZE310" s="1457"/>
      <c r="UZF310" s="1457"/>
      <c r="UZG310" s="1457"/>
      <c r="UZH310" s="1457"/>
      <c r="UZI310" s="1457"/>
      <c r="UZJ310" s="1457"/>
      <c r="UZK310" s="1458"/>
      <c r="UZL310" s="1456"/>
      <c r="UZM310" s="1457"/>
      <c r="UZN310" s="1457"/>
      <c r="UZO310" s="1457"/>
      <c r="UZP310" s="1457"/>
      <c r="UZQ310" s="1457"/>
      <c r="UZR310" s="1457"/>
      <c r="UZS310" s="1457"/>
      <c r="UZT310" s="1457"/>
      <c r="UZU310" s="1457"/>
      <c r="UZV310" s="1457"/>
      <c r="UZW310" s="1457"/>
      <c r="UZX310" s="1457"/>
      <c r="UZY310" s="1457"/>
      <c r="UZZ310" s="1457"/>
      <c r="VAA310" s="1457"/>
      <c r="VAB310" s="1457"/>
      <c r="VAC310" s="1457"/>
      <c r="VAD310" s="1457"/>
      <c r="VAE310" s="1457"/>
      <c r="VAF310" s="1457"/>
      <c r="VAG310" s="1457"/>
      <c r="VAH310" s="1457"/>
      <c r="VAI310" s="1457"/>
      <c r="VAJ310" s="1457"/>
      <c r="VAK310" s="1457"/>
      <c r="VAL310" s="1457"/>
      <c r="VAM310" s="1457"/>
      <c r="VAN310" s="1457"/>
      <c r="VAO310" s="1457"/>
      <c r="VAP310" s="1457"/>
      <c r="VAQ310" s="1457"/>
      <c r="VAR310" s="1458"/>
      <c r="VAS310" s="1456"/>
      <c r="VAT310" s="1457"/>
      <c r="VAU310" s="1457"/>
      <c r="VAV310" s="1457"/>
      <c r="VAW310" s="1457"/>
      <c r="VAX310" s="1457"/>
      <c r="VAY310" s="1457"/>
      <c r="VAZ310" s="1457"/>
      <c r="VBA310" s="1457"/>
      <c r="VBB310" s="1457"/>
      <c r="VBC310" s="1457"/>
      <c r="VBD310" s="1457"/>
      <c r="VBE310" s="1457"/>
      <c r="VBF310" s="1457"/>
      <c r="VBG310" s="1457"/>
      <c r="VBH310" s="1457"/>
      <c r="VBI310" s="1457"/>
      <c r="VBJ310" s="1457"/>
      <c r="VBK310" s="1457"/>
      <c r="VBL310" s="1457"/>
      <c r="VBM310" s="1457"/>
      <c r="VBN310" s="1457"/>
      <c r="VBO310" s="1457"/>
      <c r="VBP310" s="1457"/>
      <c r="VBQ310" s="1457"/>
      <c r="VBR310" s="1457"/>
      <c r="VBS310" s="1457"/>
      <c r="VBT310" s="1457"/>
      <c r="VBU310" s="1457"/>
      <c r="VBV310" s="1457"/>
      <c r="VBW310" s="1457"/>
      <c r="VBX310" s="1457"/>
      <c r="VBY310" s="1458"/>
      <c r="VBZ310" s="1456"/>
      <c r="VCA310" s="1457"/>
      <c r="VCB310" s="1457"/>
      <c r="VCC310" s="1457"/>
      <c r="VCD310" s="1457"/>
      <c r="VCE310" s="1457"/>
      <c r="VCF310" s="1457"/>
      <c r="VCG310" s="1457"/>
      <c r="VCH310" s="1457"/>
      <c r="VCI310" s="1457"/>
      <c r="VCJ310" s="1457"/>
      <c r="VCK310" s="1457"/>
      <c r="VCL310" s="1457"/>
      <c r="VCM310" s="1457"/>
      <c r="VCN310" s="1457"/>
      <c r="VCO310" s="1457"/>
      <c r="VCP310" s="1457"/>
      <c r="VCQ310" s="1457"/>
      <c r="VCR310" s="1457"/>
      <c r="VCS310" s="1457"/>
      <c r="VCT310" s="1457"/>
      <c r="VCU310" s="1457"/>
      <c r="VCV310" s="1457"/>
      <c r="VCW310" s="1457"/>
      <c r="VCX310" s="1457"/>
      <c r="VCY310" s="1457"/>
      <c r="VCZ310" s="1457"/>
      <c r="VDA310" s="1457"/>
      <c r="VDB310" s="1457"/>
      <c r="VDC310" s="1457"/>
      <c r="VDD310" s="1457"/>
      <c r="VDE310" s="1457"/>
      <c r="VDF310" s="1458"/>
      <c r="VDG310" s="1456"/>
      <c r="VDH310" s="1457"/>
      <c r="VDI310" s="1457"/>
      <c r="VDJ310" s="1457"/>
      <c r="VDK310" s="1457"/>
      <c r="VDL310" s="1457"/>
      <c r="VDM310" s="1457"/>
      <c r="VDN310" s="1457"/>
      <c r="VDO310" s="1457"/>
      <c r="VDP310" s="1457"/>
      <c r="VDQ310" s="1457"/>
      <c r="VDR310" s="1457"/>
      <c r="VDS310" s="1457"/>
      <c r="VDT310" s="1457"/>
      <c r="VDU310" s="1457"/>
      <c r="VDV310" s="1457"/>
      <c r="VDW310" s="1457"/>
      <c r="VDX310" s="1457"/>
      <c r="VDY310" s="1457"/>
      <c r="VDZ310" s="1457"/>
      <c r="VEA310" s="1457"/>
      <c r="VEB310" s="1457"/>
      <c r="VEC310" s="1457"/>
      <c r="VED310" s="1457"/>
      <c r="VEE310" s="1457"/>
      <c r="VEF310" s="1457"/>
      <c r="VEG310" s="1457"/>
      <c r="VEH310" s="1457"/>
      <c r="VEI310" s="1457"/>
      <c r="VEJ310" s="1457"/>
      <c r="VEK310" s="1457"/>
      <c r="VEL310" s="1457"/>
      <c r="VEM310" s="1458"/>
      <c r="VEN310" s="1456"/>
      <c r="VEO310" s="1457"/>
      <c r="VEP310" s="1457"/>
      <c r="VEQ310" s="1457"/>
      <c r="VER310" s="1457"/>
      <c r="VES310" s="1457"/>
      <c r="VET310" s="1457"/>
      <c r="VEU310" s="1457"/>
      <c r="VEV310" s="1457"/>
      <c r="VEW310" s="1457"/>
      <c r="VEX310" s="1457"/>
      <c r="VEY310" s="1457"/>
      <c r="VEZ310" s="1457"/>
      <c r="VFA310" s="1457"/>
      <c r="VFB310" s="1457"/>
      <c r="VFC310" s="1457"/>
      <c r="VFD310" s="1457"/>
      <c r="VFE310" s="1457"/>
      <c r="VFF310" s="1457"/>
      <c r="VFG310" s="1457"/>
      <c r="VFH310" s="1457"/>
      <c r="VFI310" s="1457"/>
      <c r="VFJ310" s="1457"/>
      <c r="VFK310" s="1457"/>
      <c r="VFL310" s="1457"/>
      <c r="VFM310" s="1457"/>
      <c r="VFN310" s="1457"/>
      <c r="VFO310" s="1457"/>
      <c r="VFP310" s="1457"/>
      <c r="VFQ310" s="1457"/>
      <c r="VFR310" s="1457"/>
      <c r="VFS310" s="1457"/>
      <c r="VFT310" s="1458"/>
      <c r="VFU310" s="1456"/>
      <c r="VFV310" s="1457"/>
      <c r="VFW310" s="1457"/>
      <c r="VFX310" s="1457"/>
      <c r="VFY310" s="1457"/>
      <c r="VFZ310" s="1457"/>
      <c r="VGA310" s="1457"/>
      <c r="VGB310" s="1457"/>
      <c r="VGC310" s="1457"/>
      <c r="VGD310" s="1457"/>
      <c r="VGE310" s="1457"/>
      <c r="VGF310" s="1457"/>
      <c r="VGG310" s="1457"/>
      <c r="VGH310" s="1457"/>
      <c r="VGI310" s="1457"/>
      <c r="VGJ310" s="1457"/>
      <c r="VGK310" s="1457"/>
      <c r="VGL310" s="1457"/>
      <c r="VGM310" s="1457"/>
      <c r="VGN310" s="1457"/>
      <c r="VGO310" s="1457"/>
      <c r="VGP310" s="1457"/>
      <c r="VGQ310" s="1457"/>
      <c r="VGR310" s="1457"/>
      <c r="VGS310" s="1457"/>
      <c r="VGT310" s="1457"/>
      <c r="VGU310" s="1457"/>
      <c r="VGV310" s="1457"/>
      <c r="VGW310" s="1457"/>
      <c r="VGX310" s="1457"/>
      <c r="VGY310" s="1457"/>
      <c r="VGZ310" s="1457"/>
      <c r="VHA310" s="1458"/>
      <c r="VHB310" s="1456"/>
      <c r="VHC310" s="1457"/>
      <c r="VHD310" s="1457"/>
      <c r="VHE310" s="1457"/>
      <c r="VHF310" s="1457"/>
      <c r="VHG310" s="1457"/>
      <c r="VHH310" s="1457"/>
      <c r="VHI310" s="1457"/>
      <c r="VHJ310" s="1457"/>
      <c r="VHK310" s="1457"/>
      <c r="VHL310" s="1457"/>
      <c r="VHM310" s="1457"/>
      <c r="VHN310" s="1457"/>
      <c r="VHO310" s="1457"/>
      <c r="VHP310" s="1457"/>
      <c r="VHQ310" s="1457"/>
      <c r="VHR310" s="1457"/>
      <c r="VHS310" s="1457"/>
      <c r="VHT310" s="1457"/>
      <c r="VHU310" s="1457"/>
      <c r="VHV310" s="1457"/>
      <c r="VHW310" s="1457"/>
      <c r="VHX310" s="1457"/>
      <c r="VHY310" s="1457"/>
      <c r="VHZ310" s="1457"/>
      <c r="VIA310" s="1457"/>
      <c r="VIB310" s="1457"/>
      <c r="VIC310" s="1457"/>
      <c r="VID310" s="1457"/>
      <c r="VIE310" s="1457"/>
      <c r="VIF310" s="1457"/>
      <c r="VIG310" s="1457"/>
      <c r="VIH310" s="1458"/>
      <c r="VII310" s="1456"/>
      <c r="VIJ310" s="1457"/>
      <c r="VIK310" s="1457"/>
      <c r="VIL310" s="1457"/>
      <c r="VIM310" s="1457"/>
      <c r="VIN310" s="1457"/>
      <c r="VIO310" s="1457"/>
      <c r="VIP310" s="1457"/>
      <c r="VIQ310" s="1457"/>
      <c r="VIR310" s="1457"/>
      <c r="VIS310" s="1457"/>
      <c r="VIT310" s="1457"/>
      <c r="VIU310" s="1457"/>
      <c r="VIV310" s="1457"/>
      <c r="VIW310" s="1457"/>
      <c r="VIX310" s="1457"/>
      <c r="VIY310" s="1457"/>
      <c r="VIZ310" s="1457"/>
      <c r="VJA310" s="1457"/>
      <c r="VJB310" s="1457"/>
      <c r="VJC310" s="1457"/>
      <c r="VJD310" s="1457"/>
      <c r="VJE310" s="1457"/>
      <c r="VJF310" s="1457"/>
      <c r="VJG310" s="1457"/>
      <c r="VJH310" s="1457"/>
      <c r="VJI310" s="1457"/>
      <c r="VJJ310" s="1457"/>
      <c r="VJK310" s="1457"/>
      <c r="VJL310" s="1457"/>
      <c r="VJM310" s="1457"/>
      <c r="VJN310" s="1457"/>
      <c r="VJO310" s="1458"/>
      <c r="VJP310" s="1456"/>
      <c r="VJQ310" s="1457"/>
      <c r="VJR310" s="1457"/>
      <c r="VJS310" s="1457"/>
      <c r="VJT310" s="1457"/>
      <c r="VJU310" s="1457"/>
      <c r="VJV310" s="1457"/>
      <c r="VJW310" s="1457"/>
      <c r="VJX310" s="1457"/>
      <c r="VJY310" s="1457"/>
      <c r="VJZ310" s="1457"/>
      <c r="VKA310" s="1457"/>
      <c r="VKB310" s="1457"/>
      <c r="VKC310" s="1457"/>
      <c r="VKD310" s="1457"/>
      <c r="VKE310" s="1457"/>
      <c r="VKF310" s="1457"/>
      <c r="VKG310" s="1457"/>
      <c r="VKH310" s="1457"/>
      <c r="VKI310" s="1457"/>
      <c r="VKJ310" s="1457"/>
      <c r="VKK310" s="1457"/>
      <c r="VKL310" s="1457"/>
      <c r="VKM310" s="1457"/>
      <c r="VKN310" s="1457"/>
      <c r="VKO310" s="1457"/>
      <c r="VKP310" s="1457"/>
      <c r="VKQ310" s="1457"/>
      <c r="VKR310" s="1457"/>
      <c r="VKS310" s="1457"/>
      <c r="VKT310" s="1457"/>
      <c r="VKU310" s="1457"/>
      <c r="VKV310" s="1458"/>
      <c r="VKW310" s="1456"/>
      <c r="VKX310" s="1457"/>
      <c r="VKY310" s="1457"/>
      <c r="VKZ310" s="1457"/>
      <c r="VLA310" s="1457"/>
      <c r="VLB310" s="1457"/>
      <c r="VLC310" s="1457"/>
      <c r="VLD310" s="1457"/>
      <c r="VLE310" s="1457"/>
      <c r="VLF310" s="1457"/>
      <c r="VLG310" s="1457"/>
      <c r="VLH310" s="1457"/>
      <c r="VLI310" s="1457"/>
      <c r="VLJ310" s="1457"/>
      <c r="VLK310" s="1457"/>
      <c r="VLL310" s="1457"/>
      <c r="VLM310" s="1457"/>
      <c r="VLN310" s="1457"/>
      <c r="VLO310" s="1457"/>
      <c r="VLP310" s="1457"/>
      <c r="VLQ310" s="1457"/>
      <c r="VLR310" s="1457"/>
      <c r="VLS310" s="1457"/>
      <c r="VLT310" s="1457"/>
      <c r="VLU310" s="1457"/>
      <c r="VLV310" s="1457"/>
      <c r="VLW310" s="1457"/>
      <c r="VLX310" s="1457"/>
      <c r="VLY310" s="1457"/>
      <c r="VLZ310" s="1457"/>
      <c r="VMA310" s="1457"/>
      <c r="VMB310" s="1457"/>
      <c r="VMC310" s="1458"/>
      <c r="VMD310" s="1456"/>
      <c r="VME310" s="1457"/>
      <c r="VMF310" s="1457"/>
      <c r="VMG310" s="1457"/>
      <c r="VMH310" s="1457"/>
      <c r="VMI310" s="1457"/>
      <c r="VMJ310" s="1457"/>
      <c r="VMK310" s="1457"/>
      <c r="VML310" s="1457"/>
      <c r="VMM310" s="1457"/>
      <c r="VMN310" s="1457"/>
      <c r="VMO310" s="1457"/>
      <c r="VMP310" s="1457"/>
      <c r="VMQ310" s="1457"/>
      <c r="VMR310" s="1457"/>
      <c r="VMS310" s="1457"/>
      <c r="VMT310" s="1457"/>
      <c r="VMU310" s="1457"/>
      <c r="VMV310" s="1457"/>
      <c r="VMW310" s="1457"/>
      <c r="VMX310" s="1457"/>
      <c r="VMY310" s="1457"/>
      <c r="VMZ310" s="1457"/>
      <c r="VNA310" s="1457"/>
      <c r="VNB310" s="1457"/>
      <c r="VNC310" s="1457"/>
      <c r="VND310" s="1457"/>
      <c r="VNE310" s="1457"/>
      <c r="VNF310" s="1457"/>
      <c r="VNG310" s="1457"/>
      <c r="VNH310" s="1457"/>
      <c r="VNI310" s="1457"/>
      <c r="VNJ310" s="1458"/>
      <c r="VNK310" s="1456"/>
      <c r="VNL310" s="1457"/>
      <c r="VNM310" s="1457"/>
      <c r="VNN310" s="1457"/>
      <c r="VNO310" s="1457"/>
      <c r="VNP310" s="1457"/>
      <c r="VNQ310" s="1457"/>
      <c r="VNR310" s="1457"/>
      <c r="VNS310" s="1457"/>
      <c r="VNT310" s="1457"/>
      <c r="VNU310" s="1457"/>
      <c r="VNV310" s="1457"/>
      <c r="VNW310" s="1457"/>
      <c r="VNX310" s="1457"/>
      <c r="VNY310" s="1457"/>
      <c r="VNZ310" s="1457"/>
      <c r="VOA310" s="1457"/>
      <c r="VOB310" s="1457"/>
      <c r="VOC310" s="1457"/>
      <c r="VOD310" s="1457"/>
      <c r="VOE310" s="1457"/>
      <c r="VOF310" s="1457"/>
      <c r="VOG310" s="1457"/>
      <c r="VOH310" s="1457"/>
      <c r="VOI310" s="1457"/>
      <c r="VOJ310" s="1457"/>
      <c r="VOK310" s="1457"/>
      <c r="VOL310" s="1457"/>
      <c r="VOM310" s="1457"/>
      <c r="VON310" s="1457"/>
      <c r="VOO310" s="1457"/>
      <c r="VOP310" s="1457"/>
      <c r="VOQ310" s="1458"/>
      <c r="VOR310" s="1456"/>
      <c r="VOS310" s="1457"/>
      <c r="VOT310" s="1457"/>
      <c r="VOU310" s="1457"/>
      <c r="VOV310" s="1457"/>
      <c r="VOW310" s="1457"/>
      <c r="VOX310" s="1457"/>
      <c r="VOY310" s="1457"/>
      <c r="VOZ310" s="1457"/>
      <c r="VPA310" s="1457"/>
      <c r="VPB310" s="1457"/>
      <c r="VPC310" s="1457"/>
      <c r="VPD310" s="1457"/>
      <c r="VPE310" s="1457"/>
      <c r="VPF310" s="1457"/>
      <c r="VPG310" s="1457"/>
      <c r="VPH310" s="1457"/>
      <c r="VPI310" s="1457"/>
      <c r="VPJ310" s="1457"/>
      <c r="VPK310" s="1457"/>
      <c r="VPL310" s="1457"/>
      <c r="VPM310" s="1457"/>
      <c r="VPN310" s="1457"/>
      <c r="VPO310" s="1457"/>
      <c r="VPP310" s="1457"/>
      <c r="VPQ310" s="1457"/>
      <c r="VPR310" s="1457"/>
      <c r="VPS310" s="1457"/>
      <c r="VPT310" s="1457"/>
      <c r="VPU310" s="1457"/>
      <c r="VPV310" s="1457"/>
      <c r="VPW310" s="1457"/>
      <c r="VPX310" s="1458"/>
      <c r="VPY310" s="1456"/>
      <c r="VPZ310" s="1457"/>
      <c r="VQA310" s="1457"/>
      <c r="VQB310" s="1457"/>
      <c r="VQC310" s="1457"/>
      <c r="VQD310" s="1457"/>
      <c r="VQE310" s="1457"/>
      <c r="VQF310" s="1457"/>
      <c r="VQG310" s="1457"/>
      <c r="VQH310" s="1457"/>
      <c r="VQI310" s="1457"/>
      <c r="VQJ310" s="1457"/>
      <c r="VQK310" s="1457"/>
      <c r="VQL310" s="1457"/>
      <c r="VQM310" s="1457"/>
      <c r="VQN310" s="1457"/>
      <c r="VQO310" s="1457"/>
      <c r="VQP310" s="1457"/>
      <c r="VQQ310" s="1457"/>
      <c r="VQR310" s="1457"/>
      <c r="VQS310" s="1457"/>
      <c r="VQT310" s="1457"/>
      <c r="VQU310" s="1457"/>
      <c r="VQV310" s="1457"/>
      <c r="VQW310" s="1457"/>
      <c r="VQX310" s="1457"/>
      <c r="VQY310" s="1457"/>
      <c r="VQZ310" s="1457"/>
      <c r="VRA310" s="1457"/>
      <c r="VRB310" s="1457"/>
      <c r="VRC310" s="1457"/>
      <c r="VRD310" s="1457"/>
      <c r="VRE310" s="1458"/>
      <c r="VRF310" s="1456"/>
      <c r="VRG310" s="1457"/>
      <c r="VRH310" s="1457"/>
      <c r="VRI310" s="1457"/>
      <c r="VRJ310" s="1457"/>
      <c r="VRK310" s="1457"/>
      <c r="VRL310" s="1457"/>
      <c r="VRM310" s="1457"/>
      <c r="VRN310" s="1457"/>
      <c r="VRO310" s="1457"/>
      <c r="VRP310" s="1457"/>
      <c r="VRQ310" s="1457"/>
      <c r="VRR310" s="1457"/>
      <c r="VRS310" s="1457"/>
      <c r="VRT310" s="1457"/>
      <c r="VRU310" s="1457"/>
      <c r="VRV310" s="1457"/>
      <c r="VRW310" s="1457"/>
      <c r="VRX310" s="1457"/>
      <c r="VRY310" s="1457"/>
      <c r="VRZ310" s="1457"/>
      <c r="VSA310" s="1457"/>
      <c r="VSB310" s="1457"/>
      <c r="VSC310" s="1457"/>
      <c r="VSD310" s="1457"/>
      <c r="VSE310" s="1457"/>
      <c r="VSF310" s="1457"/>
      <c r="VSG310" s="1457"/>
      <c r="VSH310" s="1457"/>
      <c r="VSI310" s="1457"/>
      <c r="VSJ310" s="1457"/>
      <c r="VSK310" s="1457"/>
      <c r="VSL310" s="1458"/>
      <c r="VSM310" s="1456"/>
      <c r="VSN310" s="1457"/>
      <c r="VSO310" s="1457"/>
      <c r="VSP310" s="1457"/>
      <c r="VSQ310" s="1457"/>
      <c r="VSR310" s="1457"/>
      <c r="VSS310" s="1457"/>
      <c r="VST310" s="1457"/>
      <c r="VSU310" s="1457"/>
      <c r="VSV310" s="1457"/>
      <c r="VSW310" s="1457"/>
      <c r="VSX310" s="1457"/>
      <c r="VSY310" s="1457"/>
      <c r="VSZ310" s="1457"/>
      <c r="VTA310" s="1457"/>
      <c r="VTB310" s="1457"/>
      <c r="VTC310" s="1457"/>
      <c r="VTD310" s="1457"/>
      <c r="VTE310" s="1457"/>
      <c r="VTF310" s="1457"/>
      <c r="VTG310" s="1457"/>
      <c r="VTH310" s="1457"/>
      <c r="VTI310" s="1457"/>
      <c r="VTJ310" s="1457"/>
      <c r="VTK310" s="1457"/>
      <c r="VTL310" s="1457"/>
      <c r="VTM310" s="1457"/>
      <c r="VTN310" s="1457"/>
      <c r="VTO310" s="1457"/>
      <c r="VTP310" s="1457"/>
      <c r="VTQ310" s="1457"/>
      <c r="VTR310" s="1457"/>
      <c r="VTS310" s="1458"/>
      <c r="VTT310" s="1456"/>
      <c r="VTU310" s="1457"/>
      <c r="VTV310" s="1457"/>
      <c r="VTW310" s="1457"/>
      <c r="VTX310" s="1457"/>
      <c r="VTY310" s="1457"/>
      <c r="VTZ310" s="1457"/>
      <c r="VUA310" s="1457"/>
      <c r="VUB310" s="1457"/>
      <c r="VUC310" s="1457"/>
      <c r="VUD310" s="1457"/>
      <c r="VUE310" s="1457"/>
      <c r="VUF310" s="1457"/>
      <c r="VUG310" s="1457"/>
      <c r="VUH310" s="1457"/>
      <c r="VUI310" s="1457"/>
      <c r="VUJ310" s="1457"/>
      <c r="VUK310" s="1457"/>
      <c r="VUL310" s="1457"/>
      <c r="VUM310" s="1457"/>
      <c r="VUN310" s="1457"/>
      <c r="VUO310" s="1457"/>
      <c r="VUP310" s="1457"/>
      <c r="VUQ310" s="1457"/>
      <c r="VUR310" s="1457"/>
      <c r="VUS310" s="1457"/>
      <c r="VUT310" s="1457"/>
      <c r="VUU310" s="1457"/>
      <c r="VUV310" s="1457"/>
      <c r="VUW310" s="1457"/>
      <c r="VUX310" s="1457"/>
      <c r="VUY310" s="1457"/>
      <c r="VUZ310" s="1458"/>
      <c r="VVA310" s="1456"/>
      <c r="VVB310" s="1457"/>
      <c r="VVC310" s="1457"/>
      <c r="VVD310" s="1457"/>
      <c r="VVE310" s="1457"/>
      <c r="VVF310" s="1457"/>
      <c r="VVG310" s="1457"/>
      <c r="VVH310" s="1457"/>
      <c r="VVI310" s="1457"/>
      <c r="VVJ310" s="1457"/>
      <c r="VVK310" s="1457"/>
      <c r="VVL310" s="1457"/>
      <c r="VVM310" s="1457"/>
      <c r="VVN310" s="1457"/>
      <c r="VVO310" s="1457"/>
      <c r="VVP310" s="1457"/>
      <c r="VVQ310" s="1457"/>
      <c r="VVR310" s="1457"/>
      <c r="VVS310" s="1457"/>
      <c r="VVT310" s="1457"/>
      <c r="VVU310" s="1457"/>
      <c r="VVV310" s="1457"/>
      <c r="VVW310" s="1457"/>
      <c r="VVX310" s="1457"/>
      <c r="VVY310" s="1457"/>
      <c r="VVZ310" s="1457"/>
      <c r="VWA310" s="1457"/>
      <c r="VWB310" s="1457"/>
      <c r="VWC310" s="1457"/>
      <c r="VWD310" s="1457"/>
      <c r="VWE310" s="1457"/>
      <c r="VWF310" s="1457"/>
      <c r="VWG310" s="1458"/>
      <c r="VWH310" s="1456"/>
      <c r="VWI310" s="1457"/>
      <c r="VWJ310" s="1457"/>
      <c r="VWK310" s="1457"/>
      <c r="VWL310" s="1457"/>
      <c r="VWM310" s="1457"/>
      <c r="VWN310" s="1457"/>
      <c r="VWO310" s="1457"/>
      <c r="VWP310" s="1457"/>
      <c r="VWQ310" s="1457"/>
      <c r="VWR310" s="1457"/>
      <c r="VWS310" s="1457"/>
      <c r="VWT310" s="1457"/>
      <c r="VWU310" s="1457"/>
      <c r="VWV310" s="1457"/>
      <c r="VWW310" s="1457"/>
      <c r="VWX310" s="1457"/>
      <c r="VWY310" s="1457"/>
      <c r="VWZ310" s="1457"/>
      <c r="VXA310" s="1457"/>
      <c r="VXB310" s="1457"/>
      <c r="VXC310" s="1457"/>
      <c r="VXD310" s="1457"/>
      <c r="VXE310" s="1457"/>
      <c r="VXF310" s="1457"/>
      <c r="VXG310" s="1457"/>
      <c r="VXH310" s="1457"/>
      <c r="VXI310" s="1457"/>
      <c r="VXJ310" s="1457"/>
      <c r="VXK310" s="1457"/>
      <c r="VXL310" s="1457"/>
      <c r="VXM310" s="1457"/>
      <c r="VXN310" s="1458"/>
      <c r="VXO310" s="1456"/>
      <c r="VXP310" s="1457"/>
      <c r="VXQ310" s="1457"/>
      <c r="VXR310" s="1457"/>
      <c r="VXS310" s="1457"/>
      <c r="VXT310" s="1457"/>
      <c r="VXU310" s="1457"/>
      <c r="VXV310" s="1457"/>
      <c r="VXW310" s="1457"/>
      <c r="VXX310" s="1457"/>
      <c r="VXY310" s="1457"/>
      <c r="VXZ310" s="1457"/>
      <c r="VYA310" s="1457"/>
      <c r="VYB310" s="1457"/>
      <c r="VYC310" s="1457"/>
      <c r="VYD310" s="1457"/>
      <c r="VYE310" s="1457"/>
      <c r="VYF310" s="1457"/>
      <c r="VYG310" s="1457"/>
      <c r="VYH310" s="1457"/>
      <c r="VYI310" s="1457"/>
      <c r="VYJ310" s="1457"/>
      <c r="VYK310" s="1457"/>
      <c r="VYL310" s="1457"/>
      <c r="VYM310" s="1457"/>
      <c r="VYN310" s="1457"/>
      <c r="VYO310" s="1457"/>
      <c r="VYP310" s="1457"/>
      <c r="VYQ310" s="1457"/>
      <c r="VYR310" s="1457"/>
      <c r="VYS310" s="1457"/>
      <c r="VYT310" s="1457"/>
      <c r="VYU310" s="1458"/>
      <c r="VYV310" s="1456"/>
      <c r="VYW310" s="1457"/>
      <c r="VYX310" s="1457"/>
      <c r="VYY310" s="1457"/>
      <c r="VYZ310" s="1457"/>
      <c r="VZA310" s="1457"/>
      <c r="VZB310" s="1457"/>
      <c r="VZC310" s="1457"/>
      <c r="VZD310" s="1457"/>
      <c r="VZE310" s="1457"/>
      <c r="VZF310" s="1457"/>
      <c r="VZG310" s="1457"/>
      <c r="VZH310" s="1457"/>
      <c r="VZI310" s="1457"/>
      <c r="VZJ310" s="1457"/>
      <c r="VZK310" s="1457"/>
      <c r="VZL310" s="1457"/>
      <c r="VZM310" s="1457"/>
      <c r="VZN310" s="1457"/>
      <c r="VZO310" s="1457"/>
      <c r="VZP310" s="1457"/>
      <c r="VZQ310" s="1457"/>
      <c r="VZR310" s="1457"/>
      <c r="VZS310" s="1457"/>
      <c r="VZT310" s="1457"/>
      <c r="VZU310" s="1457"/>
      <c r="VZV310" s="1457"/>
      <c r="VZW310" s="1457"/>
      <c r="VZX310" s="1457"/>
      <c r="VZY310" s="1457"/>
      <c r="VZZ310" s="1457"/>
      <c r="WAA310" s="1457"/>
      <c r="WAB310" s="1458"/>
      <c r="WAC310" s="1456"/>
      <c r="WAD310" s="1457"/>
      <c r="WAE310" s="1457"/>
      <c r="WAF310" s="1457"/>
      <c r="WAG310" s="1457"/>
      <c r="WAH310" s="1457"/>
      <c r="WAI310" s="1457"/>
      <c r="WAJ310" s="1457"/>
      <c r="WAK310" s="1457"/>
      <c r="WAL310" s="1457"/>
      <c r="WAM310" s="1457"/>
      <c r="WAN310" s="1457"/>
      <c r="WAO310" s="1457"/>
      <c r="WAP310" s="1457"/>
      <c r="WAQ310" s="1457"/>
      <c r="WAR310" s="1457"/>
      <c r="WAS310" s="1457"/>
      <c r="WAT310" s="1457"/>
      <c r="WAU310" s="1457"/>
      <c r="WAV310" s="1457"/>
      <c r="WAW310" s="1457"/>
      <c r="WAX310" s="1457"/>
      <c r="WAY310" s="1457"/>
      <c r="WAZ310" s="1457"/>
      <c r="WBA310" s="1457"/>
      <c r="WBB310" s="1457"/>
      <c r="WBC310" s="1457"/>
      <c r="WBD310" s="1457"/>
      <c r="WBE310" s="1457"/>
      <c r="WBF310" s="1457"/>
      <c r="WBG310" s="1457"/>
      <c r="WBH310" s="1457"/>
      <c r="WBI310" s="1458"/>
      <c r="WBJ310" s="1456"/>
      <c r="WBK310" s="1457"/>
      <c r="WBL310" s="1457"/>
      <c r="WBM310" s="1457"/>
      <c r="WBN310" s="1457"/>
      <c r="WBO310" s="1457"/>
      <c r="WBP310" s="1457"/>
      <c r="WBQ310" s="1457"/>
      <c r="WBR310" s="1457"/>
      <c r="WBS310" s="1457"/>
      <c r="WBT310" s="1457"/>
      <c r="WBU310" s="1457"/>
      <c r="WBV310" s="1457"/>
      <c r="WBW310" s="1457"/>
      <c r="WBX310" s="1457"/>
      <c r="WBY310" s="1457"/>
      <c r="WBZ310" s="1457"/>
      <c r="WCA310" s="1457"/>
      <c r="WCB310" s="1457"/>
      <c r="WCC310" s="1457"/>
      <c r="WCD310" s="1457"/>
      <c r="WCE310" s="1457"/>
      <c r="WCF310" s="1457"/>
      <c r="WCG310" s="1457"/>
      <c r="WCH310" s="1457"/>
      <c r="WCI310" s="1457"/>
      <c r="WCJ310" s="1457"/>
      <c r="WCK310" s="1457"/>
      <c r="WCL310" s="1457"/>
      <c r="WCM310" s="1457"/>
      <c r="WCN310" s="1457"/>
      <c r="WCO310" s="1457"/>
      <c r="WCP310" s="1458"/>
      <c r="WCQ310" s="1456"/>
      <c r="WCR310" s="1457"/>
      <c r="WCS310" s="1457"/>
      <c r="WCT310" s="1457"/>
      <c r="WCU310" s="1457"/>
      <c r="WCV310" s="1457"/>
      <c r="WCW310" s="1457"/>
      <c r="WCX310" s="1457"/>
      <c r="WCY310" s="1457"/>
      <c r="WCZ310" s="1457"/>
      <c r="WDA310" s="1457"/>
      <c r="WDB310" s="1457"/>
      <c r="WDC310" s="1457"/>
      <c r="WDD310" s="1457"/>
      <c r="WDE310" s="1457"/>
      <c r="WDF310" s="1457"/>
      <c r="WDG310" s="1457"/>
      <c r="WDH310" s="1457"/>
      <c r="WDI310" s="1457"/>
      <c r="WDJ310" s="1457"/>
      <c r="WDK310" s="1457"/>
      <c r="WDL310" s="1457"/>
      <c r="WDM310" s="1457"/>
      <c r="WDN310" s="1457"/>
      <c r="WDO310" s="1457"/>
      <c r="WDP310" s="1457"/>
      <c r="WDQ310" s="1457"/>
      <c r="WDR310" s="1457"/>
      <c r="WDS310" s="1457"/>
      <c r="WDT310" s="1457"/>
      <c r="WDU310" s="1457"/>
      <c r="WDV310" s="1457"/>
      <c r="WDW310" s="1458"/>
      <c r="WDX310" s="1456"/>
      <c r="WDY310" s="1457"/>
      <c r="WDZ310" s="1457"/>
      <c r="WEA310" s="1457"/>
      <c r="WEB310" s="1457"/>
      <c r="WEC310" s="1457"/>
      <c r="WED310" s="1457"/>
      <c r="WEE310" s="1457"/>
      <c r="WEF310" s="1457"/>
      <c r="WEG310" s="1457"/>
      <c r="WEH310" s="1457"/>
      <c r="WEI310" s="1457"/>
      <c r="WEJ310" s="1457"/>
      <c r="WEK310" s="1457"/>
      <c r="WEL310" s="1457"/>
      <c r="WEM310" s="1457"/>
      <c r="WEN310" s="1457"/>
      <c r="WEO310" s="1457"/>
      <c r="WEP310" s="1457"/>
      <c r="WEQ310" s="1457"/>
      <c r="WER310" s="1457"/>
      <c r="WES310" s="1457"/>
      <c r="WET310" s="1457"/>
      <c r="WEU310" s="1457"/>
      <c r="WEV310" s="1457"/>
      <c r="WEW310" s="1457"/>
      <c r="WEX310" s="1457"/>
      <c r="WEY310" s="1457"/>
      <c r="WEZ310" s="1457"/>
      <c r="WFA310" s="1457"/>
      <c r="WFB310" s="1457"/>
      <c r="WFC310" s="1457"/>
      <c r="WFD310" s="1458"/>
      <c r="WFE310" s="1456"/>
      <c r="WFF310" s="1457"/>
      <c r="WFG310" s="1457"/>
      <c r="WFH310" s="1457"/>
      <c r="WFI310" s="1457"/>
      <c r="WFJ310" s="1457"/>
      <c r="WFK310" s="1457"/>
      <c r="WFL310" s="1457"/>
      <c r="WFM310" s="1457"/>
      <c r="WFN310" s="1457"/>
      <c r="WFO310" s="1457"/>
      <c r="WFP310" s="1457"/>
      <c r="WFQ310" s="1457"/>
      <c r="WFR310" s="1457"/>
      <c r="WFS310" s="1457"/>
      <c r="WFT310" s="1457"/>
      <c r="WFU310" s="1457"/>
      <c r="WFV310" s="1457"/>
      <c r="WFW310" s="1457"/>
      <c r="WFX310" s="1457"/>
      <c r="WFY310" s="1457"/>
      <c r="WFZ310" s="1457"/>
      <c r="WGA310" s="1457"/>
      <c r="WGB310" s="1457"/>
      <c r="WGC310" s="1457"/>
      <c r="WGD310" s="1457"/>
      <c r="WGE310" s="1457"/>
      <c r="WGF310" s="1457"/>
      <c r="WGG310" s="1457"/>
      <c r="WGH310" s="1457"/>
      <c r="WGI310" s="1457"/>
      <c r="WGJ310" s="1457"/>
      <c r="WGK310" s="1458"/>
      <c r="WGL310" s="1456"/>
      <c r="WGM310" s="1457"/>
      <c r="WGN310" s="1457"/>
      <c r="WGO310" s="1457"/>
      <c r="WGP310" s="1457"/>
      <c r="WGQ310" s="1457"/>
      <c r="WGR310" s="1457"/>
      <c r="WGS310" s="1457"/>
      <c r="WGT310" s="1457"/>
      <c r="WGU310" s="1457"/>
      <c r="WGV310" s="1457"/>
      <c r="WGW310" s="1457"/>
      <c r="WGX310" s="1457"/>
      <c r="WGY310" s="1457"/>
      <c r="WGZ310" s="1457"/>
      <c r="WHA310" s="1457"/>
      <c r="WHB310" s="1457"/>
      <c r="WHC310" s="1457"/>
      <c r="WHD310" s="1457"/>
      <c r="WHE310" s="1457"/>
      <c r="WHF310" s="1457"/>
      <c r="WHG310" s="1457"/>
      <c r="WHH310" s="1457"/>
      <c r="WHI310" s="1457"/>
      <c r="WHJ310" s="1457"/>
      <c r="WHK310" s="1457"/>
      <c r="WHL310" s="1457"/>
      <c r="WHM310" s="1457"/>
      <c r="WHN310" s="1457"/>
      <c r="WHO310" s="1457"/>
      <c r="WHP310" s="1457"/>
      <c r="WHQ310" s="1457"/>
      <c r="WHR310" s="1458"/>
      <c r="WHS310" s="1456"/>
      <c r="WHT310" s="1457"/>
      <c r="WHU310" s="1457"/>
      <c r="WHV310" s="1457"/>
      <c r="WHW310" s="1457"/>
      <c r="WHX310" s="1457"/>
      <c r="WHY310" s="1457"/>
      <c r="WHZ310" s="1457"/>
      <c r="WIA310" s="1457"/>
      <c r="WIB310" s="1457"/>
      <c r="WIC310" s="1457"/>
      <c r="WID310" s="1457"/>
      <c r="WIE310" s="1457"/>
      <c r="WIF310" s="1457"/>
      <c r="WIG310" s="1457"/>
      <c r="WIH310" s="1457"/>
      <c r="WII310" s="1457"/>
      <c r="WIJ310" s="1457"/>
      <c r="WIK310" s="1457"/>
      <c r="WIL310" s="1457"/>
      <c r="WIM310" s="1457"/>
      <c r="WIN310" s="1457"/>
      <c r="WIO310" s="1457"/>
      <c r="WIP310" s="1457"/>
      <c r="WIQ310" s="1457"/>
      <c r="WIR310" s="1457"/>
      <c r="WIS310" s="1457"/>
      <c r="WIT310" s="1457"/>
      <c r="WIU310" s="1457"/>
      <c r="WIV310" s="1457"/>
      <c r="WIW310" s="1457"/>
      <c r="WIX310" s="1457"/>
      <c r="WIY310" s="1458"/>
      <c r="WIZ310" s="1456"/>
      <c r="WJA310" s="1457"/>
      <c r="WJB310" s="1457"/>
      <c r="WJC310" s="1457"/>
      <c r="WJD310" s="1457"/>
      <c r="WJE310" s="1457"/>
      <c r="WJF310" s="1457"/>
      <c r="WJG310" s="1457"/>
      <c r="WJH310" s="1457"/>
      <c r="WJI310" s="1457"/>
      <c r="WJJ310" s="1457"/>
      <c r="WJK310" s="1457"/>
      <c r="WJL310" s="1457"/>
      <c r="WJM310" s="1457"/>
      <c r="WJN310" s="1457"/>
      <c r="WJO310" s="1457"/>
      <c r="WJP310" s="1457"/>
      <c r="WJQ310" s="1457"/>
      <c r="WJR310" s="1457"/>
      <c r="WJS310" s="1457"/>
      <c r="WJT310" s="1457"/>
      <c r="WJU310" s="1457"/>
      <c r="WJV310" s="1457"/>
      <c r="WJW310" s="1457"/>
      <c r="WJX310" s="1457"/>
      <c r="WJY310" s="1457"/>
      <c r="WJZ310" s="1457"/>
      <c r="WKA310" s="1457"/>
      <c r="WKB310" s="1457"/>
      <c r="WKC310" s="1457"/>
      <c r="WKD310" s="1457"/>
      <c r="WKE310" s="1457"/>
      <c r="WKF310" s="1458"/>
      <c r="WKG310" s="1456"/>
      <c r="WKH310" s="1457"/>
      <c r="WKI310" s="1457"/>
      <c r="WKJ310" s="1457"/>
      <c r="WKK310" s="1457"/>
      <c r="WKL310" s="1457"/>
      <c r="WKM310" s="1457"/>
      <c r="WKN310" s="1457"/>
      <c r="WKO310" s="1457"/>
      <c r="WKP310" s="1457"/>
      <c r="WKQ310" s="1457"/>
      <c r="WKR310" s="1457"/>
      <c r="WKS310" s="1457"/>
      <c r="WKT310" s="1457"/>
      <c r="WKU310" s="1457"/>
      <c r="WKV310" s="1457"/>
      <c r="WKW310" s="1457"/>
      <c r="WKX310" s="1457"/>
      <c r="WKY310" s="1457"/>
      <c r="WKZ310" s="1457"/>
      <c r="WLA310" s="1457"/>
      <c r="WLB310" s="1457"/>
      <c r="WLC310" s="1457"/>
      <c r="WLD310" s="1457"/>
      <c r="WLE310" s="1457"/>
      <c r="WLF310" s="1457"/>
      <c r="WLG310" s="1457"/>
      <c r="WLH310" s="1457"/>
      <c r="WLI310" s="1457"/>
      <c r="WLJ310" s="1457"/>
      <c r="WLK310" s="1457"/>
      <c r="WLL310" s="1457"/>
      <c r="WLM310" s="1458"/>
      <c r="WLN310" s="1456"/>
      <c r="WLO310" s="1457"/>
      <c r="WLP310" s="1457"/>
      <c r="WLQ310" s="1457"/>
      <c r="WLR310" s="1457"/>
      <c r="WLS310" s="1457"/>
      <c r="WLT310" s="1457"/>
      <c r="WLU310" s="1457"/>
      <c r="WLV310" s="1457"/>
      <c r="WLW310" s="1457"/>
      <c r="WLX310" s="1457"/>
      <c r="WLY310" s="1457"/>
      <c r="WLZ310" s="1457"/>
      <c r="WMA310" s="1457"/>
      <c r="WMB310" s="1457"/>
      <c r="WMC310" s="1457"/>
      <c r="WMD310" s="1457"/>
      <c r="WME310" s="1457"/>
      <c r="WMF310" s="1457"/>
      <c r="WMG310" s="1457"/>
      <c r="WMH310" s="1457"/>
      <c r="WMI310" s="1457"/>
      <c r="WMJ310" s="1457"/>
      <c r="WMK310" s="1457"/>
      <c r="WML310" s="1457"/>
      <c r="WMM310" s="1457"/>
      <c r="WMN310" s="1457"/>
      <c r="WMO310" s="1457"/>
      <c r="WMP310" s="1457"/>
      <c r="WMQ310" s="1457"/>
      <c r="WMR310" s="1457"/>
      <c r="WMS310" s="1457"/>
      <c r="WMT310" s="1458"/>
      <c r="WMU310" s="1456"/>
      <c r="WMV310" s="1457"/>
      <c r="WMW310" s="1457"/>
      <c r="WMX310" s="1457"/>
      <c r="WMY310" s="1457"/>
      <c r="WMZ310" s="1457"/>
      <c r="WNA310" s="1457"/>
      <c r="WNB310" s="1457"/>
      <c r="WNC310" s="1457"/>
      <c r="WND310" s="1457"/>
      <c r="WNE310" s="1457"/>
      <c r="WNF310" s="1457"/>
      <c r="WNG310" s="1457"/>
      <c r="WNH310" s="1457"/>
      <c r="WNI310" s="1457"/>
      <c r="WNJ310" s="1457"/>
      <c r="WNK310" s="1457"/>
      <c r="WNL310" s="1457"/>
      <c r="WNM310" s="1457"/>
      <c r="WNN310" s="1457"/>
      <c r="WNO310" s="1457"/>
      <c r="WNP310" s="1457"/>
      <c r="WNQ310" s="1457"/>
      <c r="WNR310" s="1457"/>
      <c r="WNS310" s="1457"/>
      <c r="WNT310" s="1457"/>
      <c r="WNU310" s="1457"/>
      <c r="WNV310" s="1457"/>
      <c r="WNW310" s="1457"/>
      <c r="WNX310" s="1457"/>
      <c r="WNY310" s="1457"/>
      <c r="WNZ310" s="1457"/>
      <c r="WOA310" s="1458"/>
      <c r="WOB310" s="1456"/>
      <c r="WOC310" s="1457"/>
      <c r="WOD310" s="1457"/>
      <c r="WOE310" s="1457"/>
      <c r="WOF310" s="1457"/>
      <c r="WOG310" s="1457"/>
      <c r="WOH310" s="1457"/>
      <c r="WOI310" s="1457"/>
      <c r="WOJ310" s="1457"/>
      <c r="WOK310" s="1457"/>
      <c r="WOL310" s="1457"/>
      <c r="WOM310" s="1457"/>
      <c r="WON310" s="1457"/>
      <c r="WOO310" s="1457"/>
      <c r="WOP310" s="1457"/>
      <c r="WOQ310" s="1457"/>
      <c r="WOR310" s="1457"/>
      <c r="WOS310" s="1457"/>
      <c r="WOT310" s="1457"/>
      <c r="WOU310" s="1457"/>
      <c r="WOV310" s="1457"/>
      <c r="WOW310" s="1457"/>
      <c r="WOX310" s="1457"/>
      <c r="WOY310" s="1457"/>
      <c r="WOZ310" s="1457"/>
      <c r="WPA310" s="1457"/>
      <c r="WPB310" s="1457"/>
      <c r="WPC310" s="1457"/>
      <c r="WPD310" s="1457"/>
      <c r="WPE310" s="1457"/>
      <c r="WPF310" s="1457"/>
      <c r="WPG310" s="1457"/>
      <c r="WPH310" s="1458"/>
      <c r="WPI310" s="1456"/>
      <c r="WPJ310" s="1457"/>
      <c r="WPK310" s="1457"/>
      <c r="WPL310" s="1457"/>
      <c r="WPM310" s="1457"/>
      <c r="WPN310" s="1457"/>
      <c r="WPO310" s="1457"/>
      <c r="WPP310" s="1457"/>
      <c r="WPQ310" s="1457"/>
      <c r="WPR310" s="1457"/>
      <c r="WPS310" s="1457"/>
      <c r="WPT310" s="1457"/>
      <c r="WPU310" s="1457"/>
      <c r="WPV310" s="1457"/>
      <c r="WPW310" s="1457"/>
      <c r="WPX310" s="1457"/>
      <c r="WPY310" s="1457"/>
      <c r="WPZ310" s="1457"/>
      <c r="WQA310" s="1457"/>
      <c r="WQB310" s="1457"/>
      <c r="WQC310" s="1457"/>
      <c r="WQD310" s="1457"/>
      <c r="WQE310" s="1457"/>
      <c r="WQF310" s="1457"/>
      <c r="WQG310" s="1457"/>
      <c r="WQH310" s="1457"/>
      <c r="WQI310" s="1457"/>
      <c r="WQJ310" s="1457"/>
      <c r="WQK310" s="1457"/>
      <c r="WQL310" s="1457"/>
      <c r="WQM310" s="1457"/>
      <c r="WQN310" s="1457"/>
      <c r="WQO310" s="1458"/>
      <c r="WQP310" s="1456"/>
      <c r="WQQ310" s="1457"/>
      <c r="WQR310" s="1457"/>
      <c r="WQS310" s="1457"/>
      <c r="WQT310" s="1457"/>
      <c r="WQU310" s="1457"/>
      <c r="WQV310" s="1457"/>
      <c r="WQW310" s="1457"/>
      <c r="WQX310" s="1457"/>
      <c r="WQY310" s="1457"/>
      <c r="WQZ310" s="1457"/>
      <c r="WRA310" s="1457"/>
      <c r="WRB310" s="1457"/>
      <c r="WRC310" s="1457"/>
      <c r="WRD310" s="1457"/>
      <c r="WRE310" s="1457"/>
      <c r="WRF310" s="1457"/>
      <c r="WRG310" s="1457"/>
      <c r="WRH310" s="1457"/>
      <c r="WRI310" s="1457"/>
      <c r="WRJ310" s="1457"/>
      <c r="WRK310" s="1457"/>
      <c r="WRL310" s="1457"/>
      <c r="WRM310" s="1457"/>
      <c r="WRN310" s="1457"/>
      <c r="WRO310" s="1457"/>
      <c r="WRP310" s="1457"/>
      <c r="WRQ310" s="1457"/>
      <c r="WRR310" s="1457"/>
      <c r="WRS310" s="1457"/>
      <c r="WRT310" s="1457"/>
      <c r="WRU310" s="1457"/>
      <c r="WRV310" s="1458"/>
      <c r="WRW310" s="1456"/>
      <c r="WRX310" s="1457"/>
      <c r="WRY310" s="1457"/>
      <c r="WRZ310" s="1457"/>
      <c r="WSA310" s="1457"/>
      <c r="WSB310" s="1457"/>
      <c r="WSC310" s="1457"/>
      <c r="WSD310" s="1457"/>
      <c r="WSE310" s="1457"/>
      <c r="WSF310" s="1457"/>
      <c r="WSG310" s="1457"/>
      <c r="WSH310" s="1457"/>
      <c r="WSI310" s="1457"/>
      <c r="WSJ310" s="1457"/>
      <c r="WSK310" s="1457"/>
      <c r="WSL310" s="1457"/>
      <c r="WSM310" s="1457"/>
      <c r="WSN310" s="1457"/>
      <c r="WSO310" s="1457"/>
      <c r="WSP310" s="1457"/>
      <c r="WSQ310" s="1457"/>
      <c r="WSR310" s="1457"/>
      <c r="WSS310" s="1457"/>
      <c r="WST310" s="1457"/>
      <c r="WSU310" s="1457"/>
      <c r="WSV310" s="1457"/>
      <c r="WSW310" s="1457"/>
      <c r="WSX310" s="1457"/>
      <c r="WSY310" s="1457"/>
      <c r="WSZ310" s="1457"/>
      <c r="WTA310" s="1457"/>
      <c r="WTB310" s="1457"/>
      <c r="WTC310" s="1458"/>
      <c r="WTD310" s="1456"/>
      <c r="WTE310" s="1457"/>
      <c r="WTF310" s="1457"/>
      <c r="WTG310" s="1457"/>
      <c r="WTH310" s="1457"/>
      <c r="WTI310" s="1457"/>
      <c r="WTJ310" s="1457"/>
      <c r="WTK310" s="1457"/>
      <c r="WTL310" s="1457"/>
      <c r="WTM310" s="1457"/>
      <c r="WTN310" s="1457"/>
      <c r="WTO310" s="1457"/>
      <c r="WTP310" s="1457"/>
      <c r="WTQ310" s="1457"/>
      <c r="WTR310" s="1457"/>
      <c r="WTS310" s="1457"/>
      <c r="WTT310" s="1457"/>
      <c r="WTU310" s="1457"/>
      <c r="WTV310" s="1457"/>
      <c r="WTW310" s="1457"/>
      <c r="WTX310" s="1457"/>
      <c r="WTY310" s="1457"/>
      <c r="WTZ310" s="1457"/>
      <c r="WUA310" s="1457"/>
      <c r="WUB310" s="1457"/>
      <c r="WUC310" s="1457"/>
      <c r="WUD310" s="1457"/>
      <c r="WUE310" s="1457"/>
      <c r="WUF310" s="1457"/>
      <c r="WUG310" s="1457"/>
      <c r="WUH310" s="1457"/>
      <c r="WUI310" s="1457"/>
      <c r="WUJ310" s="1458"/>
      <c r="WUK310" s="1456"/>
      <c r="WUL310" s="1457"/>
      <c r="WUM310" s="1457"/>
      <c r="WUN310" s="1457"/>
      <c r="WUO310" s="1457"/>
      <c r="WUP310" s="1457"/>
      <c r="WUQ310" s="1457"/>
      <c r="WUR310" s="1457"/>
      <c r="WUS310" s="1457"/>
      <c r="WUT310" s="1457"/>
      <c r="WUU310" s="1457"/>
      <c r="WUV310" s="1457"/>
      <c r="WUW310" s="1457"/>
      <c r="WUX310" s="1457"/>
      <c r="WUY310" s="1457"/>
      <c r="WUZ310" s="1457"/>
      <c r="WVA310" s="1457"/>
      <c r="WVB310" s="1457"/>
      <c r="WVC310" s="1457"/>
      <c r="WVD310" s="1457"/>
      <c r="WVE310" s="1457"/>
      <c r="WVF310" s="1457"/>
      <c r="WVG310" s="1457"/>
      <c r="WVH310" s="1457"/>
      <c r="WVI310" s="1457"/>
      <c r="WVJ310" s="1457"/>
      <c r="WVK310" s="1457"/>
      <c r="WVL310" s="1457"/>
      <c r="WVM310" s="1457"/>
      <c r="WVN310" s="1457"/>
      <c r="WVO310" s="1457"/>
      <c r="WVP310" s="1457"/>
      <c r="WVQ310" s="1458"/>
      <c r="WVR310" s="1456"/>
      <c r="WVS310" s="1457"/>
      <c r="WVT310" s="1457"/>
      <c r="WVU310" s="1457"/>
      <c r="WVV310" s="1457"/>
      <c r="WVW310" s="1457"/>
      <c r="WVX310" s="1457"/>
      <c r="WVY310" s="1457"/>
      <c r="WVZ310" s="1457"/>
      <c r="WWA310" s="1457"/>
      <c r="WWB310" s="1457"/>
      <c r="WWC310" s="1457"/>
      <c r="WWD310" s="1457"/>
      <c r="WWE310" s="1457"/>
      <c r="WWF310" s="1457"/>
      <c r="WWG310" s="1457"/>
      <c r="WWH310" s="1457"/>
      <c r="WWI310" s="1457"/>
      <c r="WWJ310" s="1457"/>
      <c r="WWK310" s="1457"/>
      <c r="WWL310" s="1457"/>
      <c r="WWM310" s="1457"/>
      <c r="WWN310" s="1457"/>
      <c r="WWO310" s="1457"/>
      <c r="WWP310" s="1457"/>
      <c r="WWQ310" s="1457"/>
      <c r="WWR310" s="1457"/>
      <c r="WWS310" s="1457"/>
      <c r="WWT310" s="1457"/>
      <c r="WWU310" s="1457"/>
      <c r="WWV310" s="1457"/>
      <c r="WWW310" s="1457"/>
      <c r="WWX310" s="1458"/>
      <c r="WWY310" s="1456"/>
      <c r="WWZ310" s="1457"/>
      <c r="WXA310" s="1457"/>
      <c r="WXB310" s="1457"/>
      <c r="WXC310" s="1457"/>
      <c r="WXD310" s="1457"/>
      <c r="WXE310" s="1457"/>
      <c r="WXF310" s="1457"/>
      <c r="WXG310" s="1457"/>
      <c r="WXH310" s="1457"/>
      <c r="WXI310" s="1457"/>
      <c r="WXJ310" s="1457"/>
      <c r="WXK310" s="1457"/>
      <c r="WXL310" s="1457"/>
      <c r="WXM310" s="1457"/>
      <c r="WXN310" s="1457"/>
      <c r="WXO310" s="1457"/>
      <c r="WXP310" s="1457"/>
      <c r="WXQ310" s="1457"/>
      <c r="WXR310" s="1457"/>
      <c r="WXS310" s="1457"/>
      <c r="WXT310" s="1457"/>
      <c r="WXU310" s="1457"/>
      <c r="WXV310" s="1457"/>
      <c r="WXW310" s="1457"/>
      <c r="WXX310" s="1457"/>
      <c r="WXY310" s="1457"/>
      <c r="WXZ310" s="1457"/>
      <c r="WYA310" s="1457"/>
      <c r="WYB310" s="1457"/>
      <c r="WYC310" s="1457"/>
      <c r="WYD310" s="1457"/>
      <c r="WYE310" s="1458"/>
      <c r="WYF310" s="1456"/>
      <c r="WYG310" s="1457"/>
      <c r="WYH310" s="1457"/>
      <c r="WYI310" s="1457"/>
      <c r="WYJ310" s="1457"/>
      <c r="WYK310" s="1457"/>
      <c r="WYL310" s="1457"/>
      <c r="WYM310" s="1457"/>
      <c r="WYN310" s="1457"/>
      <c r="WYO310" s="1457"/>
      <c r="WYP310" s="1457"/>
      <c r="WYQ310" s="1457"/>
      <c r="WYR310" s="1457"/>
      <c r="WYS310" s="1457"/>
      <c r="WYT310" s="1457"/>
      <c r="WYU310" s="1457"/>
      <c r="WYV310" s="1457"/>
      <c r="WYW310" s="1457"/>
      <c r="WYX310" s="1457"/>
      <c r="WYY310" s="1457"/>
      <c r="WYZ310" s="1457"/>
      <c r="WZA310" s="1457"/>
      <c r="WZB310" s="1457"/>
      <c r="WZC310" s="1457"/>
      <c r="WZD310" s="1457"/>
      <c r="WZE310" s="1457"/>
      <c r="WZF310" s="1457"/>
      <c r="WZG310" s="1457"/>
      <c r="WZH310" s="1457"/>
      <c r="WZI310" s="1457"/>
      <c r="WZJ310" s="1457"/>
      <c r="WZK310" s="1457"/>
      <c r="WZL310" s="1458"/>
      <c r="WZM310" s="1456"/>
      <c r="WZN310" s="1457"/>
      <c r="WZO310" s="1457"/>
      <c r="WZP310" s="1457"/>
      <c r="WZQ310" s="1457"/>
      <c r="WZR310" s="1457"/>
      <c r="WZS310" s="1457"/>
      <c r="WZT310" s="1457"/>
      <c r="WZU310" s="1457"/>
      <c r="WZV310" s="1457"/>
      <c r="WZW310" s="1457"/>
      <c r="WZX310" s="1457"/>
      <c r="WZY310" s="1457"/>
      <c r="WZZ310" s="1457"/>
      <c r="XAA310" s="1457"/>
      <c r="XAB310" s="1457"/>
      <c r="XAC310" s="1457"/>
      <c r="XAD310" s="1457"/>
      <c r="XAE310" s="1457"/>
      <c r="XAF310" s="1457"/>
      <c r="XAG310" s="1457"/>
      <c r="XAH310" s="1457"/>
      <c r="XAI310" s="1457"/>
      <c r="XAJ310" s="1457"/>
      <c r="XAK310" s="1457"/>
      <c r="XAL310" s="1457"/>
      <c r="XAM310" s="1457"/>
      <c r="XAN310" s="1457"/>
      <c r="XAO310" s="1457"/>
      <c r="XAP310" s="1457"/>
      <c r="XAQ310" s="1457"/>
      <c r="XAR310" s="1457"/>
      <c r="XAS310" s="1458"/>
      <c r="XAT310" s="1456"/>
      <c r="XAU310" s="1457"/>
      <c r="XAV310" s="1457"/>
      <c r="XAW310" s="1457"/>
      <c r="XAX310" s="1457"/>
      <c r="XAY310" s="1457"/>
      <c r="XAZ310" s="1457"/>
      <c r="XBA310" s="1457"/>
      <c r="XBB310" s="1457"/>
      <c r="XBC310" s="1457"/>
      <c r="XBD310" s="1457"/>
      <c r="XBE310" s="1457"/>
      <c r="XBF310" s="1457"/>
      <c r="XBG310" s="1457"/>
      <c r="XBH310" s="1457"/>
      <c r="XBI310" s="1457"/>
      <c r="XBJ310" s="1457"/>
      <c r="XBK310" s="1457"/>
      <c r="XBL310" s="1457"/>
      <c r="XBM310" s="1457"/>
      <c r="XBN310" s="1457"/>
      <c r="XBO310" s="1457"/>
      <c r="XBP310" s="1457"/>
      <c r="XBQ310" s="1457"/>
      <c r="XBR310" s="1457"/>
      <c r="XBS310" s="1457"/>
      <c r="XBT310" s="1457"/>
      <c r="XBU310" s="1457"/>
      <c r="XBV310" s="1457"/>
      <c r="XBW310" s="1457"/>
      <c r="XBX310" s="1457"/>
      <c r="XBY310" s="1457"/>
      <c r="XBZ310" s="1458"/>
      <c r="XCA310" s="1456"/>
      <c r="XCB310" s="1457"/>
      <c r="XCC310" s="1457"/>
      <c r="XCD310" s="1457"/>
      <c r="XCE310" s="1457"/>
      <c r="XCF310" s="1457"/>
      <c r="XCG310" s="1457"/>
      <c r="XCH310" s="1457"/>
      <c r="XCI310" s="1457"/>
      <c r="XCJ310" s="1457"/>
      <c r="XCK310" s="1457"/>
      <c r="XCL310" s="1457"/>
      <c r="XCM310" s="1457"/>
      <c r="XCN310" s="1457"/>
      <c r="XCO310" s="1457"/>
      <c r="XCP310" s="1457"/>
      <c r="XCQ310" s="1457"/>
      <c r="XCR310" s="1457"/>
      <c r="XCS310" s="1457"/>
      <c r="XCT310" s="1457"/>
      <c r="XCU310" s="1457"/>
      <c r="XCV310" s="1457"/>
      <c r="XCW310" s="1457"/>
      <c r="XCX310" s="1457"/>
      <c r="XCY310" s="1457"/>
      <c r="XCZ310" s="1457"/>
      <c r="XDA310" s="1457"/>
      <c r="XDB310" s="1457"/>
      <c r="XDC310" s="1457"/>
      <c r="XDD310" s="1457"/>
      <c r="XDE310" s="1457"/>
      <c r="XDF310" s="1457"/>
      <c r="XDG310" s="1458"/>
      <c r="XDH310" s="1456"/>
      <c r="XDI310" s="1457"/>
      <c r="XDJ310" s="1457"/>
      <c r="XDK310" s="1457"/>
      <c r="XDL310" s="1457"/>
      <c r="XDM310" s="1457"/>
      <c r="XDN310" s="1457"/>
      <c r="XDO310" s="1457"/>
      <c r="XDP310" s="1457"/>
      <c r="XDQ310" s="1457"/>
      <c r="XDR310" s="1457"/>
      <c r="XDS310" s="1457"/>
      <c r="XDT310" s="1457"/>
      <c r="XDU310" s="1457"/>
      <c r="XDV310" s="1457"/>
      <c r="XDW310" s="1457"/>
      <c r="XDX310" s="1457"/>
      <c r="XDY310" s="1457"/>
      <c r="XDZ310" s="1457"/>
      <c r="XEA310" s="1457"/>
      <c r="XEB310" s="1457"/>
      <c r="XEC310" s="1457"/>
      <c r="XED310" s="1457"/>
      <c r="XEE310" s="1457"/>
      <c r="XEF310" s="1457"/>
      <c r="XEG310" s="1457"/>
      <c r="XEH310" s="1457"/>
    </row>
    <row r="311" spans="1:16362" ht="15.75" customHeight="1" x14ac:dyDescent="0.25">
      <c r="A311" s="1225" t="s">
        <v>136</v>
      </c>
      <c r="B311" s="1226"/>
      <c r="C311" s="1226"/>
      <c r="D311" s="1226"/>
      <c r="E311" s="1226"/>
      <c r="F311" s="1226"/>
      <c r="G311" s="1226"/>
      <c r="H311" s="1226"/>
      <c r="I311" s="1226"/>
      <c r="J311" s="1226"/>
      <c r="K311" s="1226"/>
      <c r="L311" s="1226"/>
      <c r="M311" s="1226"/>
      <c r="N311" s="1226"/>
      <c r="O311" s="1226"/>
      <c r="P311" s="1226"/>
      <c r="Q311" s="1226"/>
      <c r="R311" s="1226"/>
      <c r="S311" s="1226"/>
      <c r="T311" s="1226"/>
      <c r="U311" s="1226"/>
      <c r="V311" s="1226"/>
      <c r="W311" s="1226"/>
      <c r="X311" s="1226"/>
      <c r="Y311" s="1226"/>
      <c r="Z311" s="1226"/>
      <c r="AA311" s="1226"/>
      <c r="AB311" s="1226"/>
      <c r="AC311" s="1226"/>
      <c r="AD311" s="1226"/>
      <c r="AE311" s="1226"/>
      <c r="AF311" s="1226"/>
      <c r="AG311" s="1226"/>
      <c r="AH311" s="1226"/>
      <c r="AI311" s="1226"/>
      <c r="AJ311" s="1227"/>
      <c r="AK311" s="86"/>
      <c r="AL311" s="86"/>
      <c r="AM311" s="86"/>
      <c r="AN311" s="86"/>
      <c r="AO311" s="86"/>
      <c r="AP311" s="86"/>
      <c r="AQ311" s="86"/>
      <c r="AR311" s="86"/>
      <c r="AS311" s="86"/>
      <c r="AT311" s="86"/>
      <c r="AU311" s="86"/>
      <c r="AV311" s="86"/>
      <c r="AW311" s="86"/>
      <c r="AX311" s="86"/>
      <c r="AY311" s="86"/>
      <c r="AZ311" s="86"/>
      <c r="BA311" s="86"/>
      <c r="BB311" s="86"/>
      <c r="BC311" s="86"/>
      <c r="BD311" s="86"/>
      <c r="BE311" s="86"/>
      <c r="BF311" s="86"/>
      <c r="BG311" s="86"/>
      <c r="BH311" s="86"/>
      <c r="BI311" s="86"/>
      <c r="BJ311" s="86"/>
      <c r="BK311" s="86"/>
      <c r="BL311" s="86"/>
      <c r="BM311" s="86"/>
      <c r="BN311" s="86"/>
      <c r="BO311" s="86"/>
      <c r="BP311" s="86"/>
      <c r="BQ311" s="86"/>
      <c r="BR311" s="86"/>
      <c r="BS311" s="86"/>
      <c r="BT311" s="86"/>
      <c r="BU311" s="86"/>
      <c r="BV311" s="86"/>
      <c r="BW311" s="86"/>
      <c r="BX311" s="86"/>
      <c r="BY311" s="86"/>
      <c r="BZ311" s="86"/>
      <c r="CA311" s="86"/>
      <c r="CB311" s="86"/>
      <c r="CC311" s="86"/>
      <c r="CD311" s="86"/>
      <c r="CE311" s="86"/>
      <c r="CF311" s="86"/>
      <c r="CG311" s="86"/>
      <c r="CH311" s="86"/>
      <c r="CI311" s="86"/>
      <c r="CJ311" s="86"/>
      <c r="CK311" s="86"/>
      <c r="CL311" s="86"/>
      <c r="CM311" s="86"/>
      <c r="CN311" s="86"/>
      <c r="CO311" s="86"/>
      <c r="CP311" s="86"/>
      <c r="CQ311" s="86"/>
      <c r="CR311" s="86"/>
      <c r="CS311" s="86"/>
      <c r="CT311" s="86"/>
      <c r="CU311" s="86"/>
      <c r="CV311" s="86"/>
      <c r="CW311" s="86"/>
      <c r="CX311" s="86"/>
      <c r="CY311" s="86"/>
      <c r="CZ311" s="86"/>
      <c r="DA311" s="86"/>
      <c r="DB311" s="86"/>
      <c r="DC311" s="86"/>
      <c r="DD311" s="86"/>
      <c r="DE311" s="86"/>
      <c r="DF311" s="86"/>
      <c r="DG311" s="86"/>
      <c r="DH311" s="86"/>
      <c r="DI311" s="86"/>
      <c r="DJ311" s="86"/>
      <c r="DK311" s="86"/>
      <c r="DL311" s="86"/>
      <c r="DM311" s="86"/>
      <c r="DN311" s="86"/>
      <c r="DO311" s="86"/>
      <c r="DP311" s="86"/>
      <c r="DQ311" s="86"/>
      <c r="DR311" s="86"/>
      <c r="DS311" s="86"/>
      <c r="DT311" s="86"/>
      <c r="DU311" s="86"/>
      <c r="DV311" s="86"/>
      <c r="DW311" s="86"/>
      <c r="DX311" s="86"/>
      <c r="DY311" s="86"/>
      <c r="DZ311" s="86"/>
      <c r="EA311" s="86"/>
      <c r="EB311" s="86"/>
      <c r="EC311" s="86"/>
      <c r="ED311" s="86"/>
      <c r="EE311" s="86"/>
      <c r="EF311" s="86"/>
      <c r="EG311" s="86"/>
      <c r="EH311" s="86"/>
      <c r="EI311" s="86"/>
      <c r="EJ311" s="86"/>
      <c r="EK311" s="86"/>
      <c r="EL311" s="86"/>
      <c r="EM311" s="86"/>
      <c r="EN311" s="86"/>
      <c r="EO311" s="86"/>
      <c r="EP311" s="86"/>
      <c r="EQ311" s="86"/>
      <c r="ER311" s="86"/>
      <c r="ES311" s="86"/>
      <c r="ET311" s="86"/>
      <c r="EU311" s="86"/>
      <c r="EV311" s="86"/>
      <c r="EW311" s="86"/>
      <c r="EX311" s="86"/>
      <c r="EY311" s="86"/>
      <c r="EZ311" s="86"/>
      <c r="FA311" s="86"/>
      <c r="FB311" s="86"/>
      <c r="FC311" s="86"/>
      <c r="FD311" s="86"/>
      <c r="FE311" s="86"/>
      <c r="FF311" s="86"/>
      <c r="FG311" s="86"/>
      <c r="FH311" s="86"/>
      <c r="FI311" s="86"/>
      <c r="FJ311" s="86"/>
      <c r="FK311" s="86"/>
      <c r="FL311" s="86"/>
      <c r="FM311" s="86"/>
      <c r="FN311" s="86"/>
      <c r="FO311" s="86"/>
      <c r="FP311" s="86"/>
      <c r="FQ311" s="86"/>
      <c r="FR311" s="86"/>
      <c r="FS311" s="86"/>
      <c r="FT311" s="86"/>
      <c r="FU311" s="86"/>
      <c r="FV311" s="86"/>
      <c r="FW311" s="86"/>
      <c r="FX311" s="86"/>
      <c r="FY311" s="86"/>
      <c r="FZ311" s="86"/>
      <c r="GA311" s="86"/>
      <c r="GB311" s="86"/>
      <c r="GC311" s="86"/>
      <c r="GD311" s="86"/>
      <c r="GE311" s="86"/>
      <c r="GF311" s="86"/>
      <c r="GG311" s="86"/>
      <c r="GH311" s="86"/>
      <c r="GI311" s="86"/>
      <c r="GJ311" s="86"/>
      <c r="GK311" s="86"/>
      <c r="GL311" s="86"/>
      <c r="GM311" s="86"/>
      <c r="GN311" s="86"/>
      <c r="GO311" s="86"/>
      <c r="GP311" s="86"/>
      <c r="GQ311" s="86"/>
      <c r="GR311" s="86"/>
      <c r="GS311" s="86"/>
      <c r="GT311" s="86"/>
      <c r="GU311" s="86"/>
      <c r="GV311" s="86"/>
      <c r="GW311" s="86"/>
      <c r="GX311" s="86"/>
      <c r="GY311" s="86"/>
      <c r="GZ311" s="86"/>
      <c r="HA311" s="86"/>
      <c r="HB311" s="86"/>
      <c r="HC311" s="86"/>
      <c r="HD311" s="86"/>
      <c r="HE311" s="86"/>
      <c r="HF311" s="86"/>
      <c r="HG311" s="86"/>
      <c r="HH311" s="86"/>
      <c r="HI311" s="86"/>
      <c r="HJ311" s="86"/>
      <c r="HK311" s="86"/>
      <c r="HL311" s="86"/>
      <c r="HM311" s="86"/>
      <c r="HN311" s="86"/>
      <c r="HO311" s="86"/>
      <c r="HP311" s="86"/>
      <c r="HQ311" s="86"/>
      <c r="HR311" s="86"/>
      <c r="HS311" s="86"/>
      <c r="HT311" s="86"/>
      <c r="HU311" s="86"/>
      <c r="HV311" s="86"/>
      <c r="HW311" s="86"/>
      <c r="HX311" s="86"/>
      <c r="HY311" s="86"/>
      <c r="HZ311" s="86"/>
      <c r="IA311" s="86"/>
      <c r="IB311" s="86"/>
      <c r="IC311" s="86"/>
      <c r="ID311" s="86"/>
      <c r="IE311" s="86"/>
      <c r="IF311" s="86"/>
      <c r="IG311" s="86"/>
      <c r="IH311" s="86"/>
      <c r="II311" s="86"/>
      <c r="IJ311" s="86"/>
      <c r="IK311" s="86"/>
      <c r="IL311" s="86"/>
      <c r="IM311" s="86"/>
      <c r="IN311" s="86"/>
      <c r="IO311" s="86"/>
      <c r="IP311" s="86"/>
      <c r="IQ311" s="86"/>
      <c r="IR311" s="86"/>
      <c r="IS311" s="86"/>
      <c r="IT311" s="86"/>
      <c r="IU311" s="86"/>
      <c r="IV311" s="86"/>
      <c r="IW311" s="86"/>
      <c r="IX311" s="86"/>
      <c r="IY311" s="86"/>
      <c r="IZ311" s="86"/>
      <c r="JA311" s="86"/>
      <c r="JB311" s="86"/>
      <c r="JC311" s="86"/>
      <c r="JD311" s="86"/>
      <c r="JE311" s="86"/>
      <c r="JF311" s="86"/>
      <c r="JG311" s="86"/>
      <c r="JH311" s="86"/>
      <c r="JI311" s="86"/>
      <c r="JJ311" s="86"/>
      <c r="JK311" s="86"/>
      <c r="JL311" s="86"/>
      <c r="JM311" s="86"/>
      <c r="JN311" s="86"/>
      <c r="JO311" s="86"/>
      <c r="JP311" s="86"/>
      <c r="JQ311" s="86"/>
      <c r="JR311" s="86"/>
      <c r="JS311" s="86"/>
      <c r="JT311" s="86"/>
      <c r="JU311" s="86"/>
      <c r="JV311" s="86"/>
      <c r="JW311" s="86"/>
      <c r="JX311" s="86"/>
      <c r="JY311" s="86"/>
      <c r="JZ311" s="86"/>
      <c r="KA311" s="86"/>
      <c r="KB311" s="86"/>
      <c r="KC311" s="86"/>
      <c r="KD311" s="86"/>
      <c r="KE311" s="86"/>
      <c r="KF311" s="86"/>
      <c r="KG311" s="86"/>
      <c r="KH311" s="86"/>
      <c r="KI311" s="86"/>
      <c r="KJ311" s="86"/>
      <c r="KK311" s="86"/>
      <c r="KL311" s="86"/>
      <c r="KM311" s="86"/>
      <c r="KN311" s="86"/>
      <c r="KO311" s="86"/>
      <c r="KP311" s="86"/>
      <c r="KQ311" s="86"/>
      <c r="KR311" s="86"/>
      <c r="KS311" s="86"/>
      <c r="KT311" s="86"/>
      <c r="KU311" s="86"/>
      <c r="KV311" s="86"/>
      <c r="KW311" s="86"/>
      <c r="KX311" s="86"/>
      <c r="KY311" s="86"/>
      <c r="KZ311" s="86"/>
      <c r="LA311" s="86"/>
      <c r="LB311" s="86"/>
      <c r="LC311" s="86"/>
      <c r="LD311" s="86"/>
      <c r="LE311" s="86"/>
      <c r="LF311" s="86"/>
      <c r="LG311" s="86"/>
      <c r="LH311" s="86"/>
      <c r="LI311" s="86"/>
      <c r="LJ311" s="86"/>
      <c r="LK311" s="86"/>
      <c r="LL311" s="86"/>
      <c r="LM311" s="86"/>
      <c r="LN311" s="86"/>
      <c r="LO311" s="86"/>
      <c r="LP311" s="86"/>
      <c r="LQ311" s="86"/>
      <c r="LR311" s="86"/>
      <c r="LS311" s="86"/>
      <c r="LT311" s="86"/>
      <c r="LU311" s="86"/>
      <c r="LV311" s="86"/>
      <c r="LW311" s="86"/>
      <c r="LX311" s="86"/>
      <c r="LY311" s="86"/>
      <c r="LZ311" s="86"/>
      <c r="MA311" s="86"/>
      <c r="MB311" s="86"/>
      <c r="MC311" s="86"/>
      <c r="MD311" s="86"/>
      <c r="ME311" s="86"/>
      <c r="MF311" s="86"/>
      <c r="MG311" s="86"/>
      <c r="MH311" s="86"/>
      <c r="MI311" s="86"/>
      <c r="MJ311" s="86"/>
      <c r="MK311" s="86"/>
      <c r="ML311" s="86"/>
      <c r="MM311" s="86"/>
      <c r="MN311" s="86"/>
      <c r="MO311" s="86"/>
      <c r="MP311" s="86"/>
      <c r="MQ311" s="86"/>
      <c r="MR311" s="86"/>
      <c r="MS311" s="86"/>
      <c r="MT311" s="86"/>
      <c r="MU311" s="86"/>
      <c r="MV311" s="86"/>
      <c r="MW311" s="86"/>
      <c r="MX311" s="86"/>
      <c r="MY311" s="86"/>
      <c r="MZ311" s="86"/>
      <c r="NA311" s="86"/>
      <c r="NB311" s="86"/>
      <c r="NC311" s="86"/>
      <c r="ND311" s="86"/>
      <c r="NE311" s="86"/>
      <c r="NF311" s="86"/>
      <c r="NG311" s="86"/>
      <c r="NH311" s="86"/>
      <c r="NI311" s="86"/>
      <c r="NJ311" s="86"/>
      <c r="NK311" s="86"/>
      <c r="NL311" s="86"/>
      <c r="NM311" s="86"/>
      <c r="NN311" s="86"/>
      <c r="NO311" s="86"/>
      <c r="NP311" s="86"/>
      <c r="NQ311" s="86"/>
      <c r="NR311" s="86"/>
      <c r="NS311" s="86"/>
      <c r="NT311" s="86"/>
      <c r="NU311" s="86"/>
      <c r="NV311" s="86"/>
      <c r="NW311" s="86"/>
      <c r="NX311" s="86"/>
      <c r="NY311" s="86"/>
      <c r="NZ311" s="86"/>
      <c r="OA311" s="86"/>
      <c r="OB311" s="86"/>
      <c r="OC311" s="86"/>
      <c r="OD311" s="86"/>
      <c r="OE311" s="86"/>
      <c r="OF311" s="86"/>
      <c r="OG311" s="86"/>
      <c r="OH311" s="86"/>
      <c r="OI311" s="86"/>
      <c r="OJ311" s="86"/>
      <c r="OK311" s="86"/>
      <c r="OL311" s="86"/>
      <c r="OM311" s="86"/>
      <c r="ON311" s="86"/>
      <c r="OO311" s="86"/>
      <c r="OP311" s="86"/>
      <c r="OQ311" s="86"/>
      <c r="OR311" s="86"/>
      <c r="OS311" s="86"/>
      <c r="OT311" s="86"/>
      <c r="OU311" s="86"/>
      <c r="OV311" s="86"/>
      <c r="OW311" s="86"/>
      <c r="OX311" s="86"/>
      <c r="OY311" s="86"/>
      <c r="OZ311" s="86"/>
      <c r="PA311" s="86"/>
      <c r="PB311" s="86"/>
      <c r="PC311" s="86"/>
      <c r="PD311" s="86"/>
      <c r="PE311" s="86"/>
      <c r="PF311" s="86"/>
      <c r="PG311" s="86"/>
      <c r="PH311" s="86"/>
      <c r="PI311" s="86"/>
      <c r="PJ311" s="86"/>
      <c r="PK311" s="86"/>
      <c r="PL311" s="86"/>
      <c r="PM311" s="86"/>
      <c r="PN311" s="86"/>
      <c r="PO311" s="86"/>
      <c r="PP311" s="86"/>
      <c r="PQ311" s="86"/>
      <c r="PR311" s="86"/>
      <c r="PS311" s="86"/>
      <c r="PT311" s="86"/>
      <c r="PU311" s="86"/>
      <c r="PV311" s="86"/>
      <c r="PW311" s="86"/>
      <c r="PX311" s="86"/>
      <c r="PY311" s="86"/>
      <c r="PZ311" s="86"/>
      <c r="QA311" s="86"/>
      <c r="QB311" s="86"/>
      <c r="QC311" s="86"/>
      <c r="QD311" s="86"/>
      <c r="QE311" s="86"/>
      <c r="QF311" s="86"/>
      <c r="QG311" s="86"/>
      <c r="QH311" s="86"/>
      <c r="QI311" s="86"/>
      <c r="QJ311" s="86"/>
      <c r="QK311" s="86"/>
      <c r="QL311" s="86"/>
      <c r="QM311" s="86"/>
      <c r="QN311" s="86"/>
      <c r="QO311" s="86"/>
      <c r="QP311" s="86"/>
      <c r="QQ311" s="86"/>
      <c r="QR311" s="86"/>
      <c r="QS311" s="86"/>
      <c r="QT311" s="86"/>
      <c r="QU311" s="86"/>
      <c r="QV311" s="86"/>
      <c r="QW311" s="86"/>
      <c r="QX311" s="86"/>
      <c r="QY311" s="86"/>
      <c r="QZ311" s="86"/>
      <c r="RA311" s="86"/>
      <c r="RB311" s="86"/>
      <c r="RC311" s="86"/>
      <c r="RD311" s="86"/>
      <c r="RE311" s="86"/>
      <c r="RF311" s="86"/>
      <c r="RG311" s="86"/>
      <c r="RH311" s="86"/>
      <c r="RI311" s="86"/>
      <c r="RJ311" s="86"/>
      <c r="RK311" s="86"/>
      <c r="RL311" s="86"/>
      <c r="RM311" s="86"/>
      <c r="RN311" s="86"/>
      <c r="RO311" s="86"/>
      <c r="RP311" s="86"/>
      <c r="RQ311" s="86"/>
      <c r="RR311" s="86"/>
      <c r="RS311" s="86"/>
      <c r="RT311" s="86"/>
      <c r="RU311" s="86"/>
      <c r="RV311" s="86"/>
      <c r="RW311" s="86"/>
      <c r="RX311" s="86"/>
      <c r="RY311" s="86"/>
      <c r="RZ311" s="86"/>
      <c r="SA311" s="86"/>
      <c r="SB311" s="86"/>
      <c r="SC311" s="86"/>
      <c r="SD311" s="86"/>
      <c r="SE311" s="86"/>
      <c r="SF311" s="86"/>
      <c r="SG311" s="86"/>
      <c r="SH311" s="86"/>
      <c r="SI311" s="86"/>
      <c r="SJ311" s="86"/>
      <c r="SK311" s="86"/>
      <c r="SL311" s="86"/>
      <c r="SM311" s="86"/>
      <c r="SN311" s="86"/>
      <c r="SO311" s="86"/>
      <c r="SP311" s="86"/>
      <c r="SQ311" s="86"/>
      <c r="SR311" s="86"/>
      <c r="SS311" s="86"/>
      <c r="ST311" s="86"/>
      <c r="SU311" s="86"/>
      <c r="SV311" s="86"/>
      <c r="SW311" s="86"/>
      <c r="SX311" s="86"/>
      <c r="SY311" s="86"/>
      <c r="SZ311" s="86"/>
      <c r="TA311" s="86"/>
      <c r="TB311" s="86"/>
      <c r="TC311" s="86"/>
      <c r="TD311" s="86"/>
      <c r="TE311" s="86"/>
      <c r="TF311" s="86"/>
      <c r="TG311" s="86"/>
      <c r="TH311" s="86"/>
      <c r="TI311" s="86"/>
      <c r="TJ311" s="86"/>
      <c r="TK311" s="86"/>
      <c r="TL311" s="86"/>
      <c r="TM311" s="86"/>
      <c r="TN311" s="86"/>
      <c r="TO311" s="86"/>
      <c r="TP311" s="86"/>
      <c r="TQ311" s="86"/>
      <c r="TR311" s="86"/>
      <c r="TS311" s="86"/>
      <c r="TT311" s="86"/>
      <c r="TU311" s="86"/>
      <c r="TV311" s="86"/>
      <c r="TW311" s="86"/>
      <c r="TX311" s="86"/>
      <c r="TY311" s="86"/>
      <c r="TZ311" s="86"/>
      <c r="UA311" s="86"/>
      <c r="UB311" s="86"/>
      <c r="UC311" s="86"/>
      <c r="UD311" s="86"/>
      <c r="UE311" s="86"/>
      <c r="UF311" s="86"/>
      <c r="UG311" s="86"/>
      <c r="UH311" s="86"/>
      <c r="UI311" s="86"/>
      <c r="UJ311" s="86"/>
      <c r="UK311" s="86"/>
      <c r="UL311" s="86"/>
      <c r="UM311" s="86"/>
      <c r="UN311" s="86"/>
      <c r="UO311" s="86"/>
      <c r="UP311" s="86"/>
      <c r="UQ311" s="86"/>
      <c r="UR311" s="86"/>
      <c r="US311" s="86"/>
      <c r="UT311" s="86"/>
      <c r="UU311" s="86"/>
      <c r="UV311" s="86"/>
      <c r="UW311" s="86"/>
      <c r="UX311" s="86"/>
      <c r="UY311" s="86"/>
      <c r="UZ311" s="86"/>
      <c r="VA311" s="86"/>
      <c r="VB311" s="86"/>
      <c r="VC311" s="86"/>
      <c r="VD311" s="86"/>
      <c r="VE311" s="86"/>
      <c r="VF311" s="86"/>
      <c r="VG311" s="86"/>
      <c r="VH311" s="86"/>
      <c r="VI311" s="86"/>
      <c r="VJ311" s="86"/>
      <c r="VK311" s="86"/>
      <c r="VL311" s="86"/>
      <c r="VM311" s="86"/>
      <c r="VN311" s="86"/>
      <c r="VO311" s="86"/>
      <c r="VP311" s="86"/>
      <c r="VQ311" s="86"/>
      <c r="VR311" s="86"/>
      <c r="VS311" s="86"/>
      <c r="VT311" s="86"/>
      <c r="VU311" s="86"/>
      <c r="VV311" s="86"/>
      <c r="VW311" s="86"/>
      <c r="VX311" s="86"/>
      <c r="VY311" s="86"/>
      <c r="VZ311" s="86"/>
      <c r="WA311" s="86"/>
      <c r="WB311" s="86"/>
      <c r="WC311" s="86"/>
      <c r="WD311" s="86"/>
      <c r="WE311" s="86"/>
      <c r="WF311" s="86"/>
      <c r="WG311" s="86"/>
      <c r="WH311" s="86"/>
      <c r="WI311" s="86"/>
      <c r="WJ311" s="86"/>
      <c r="WK311" s="86"/>
      <c r="WL311" s="86"/>
      <c r="WM311" s="86"/>
      <c r="WN311" s="86"/>
      <c r="WO311" s="86"/>
      <c r="WP311" s="86"/>
      <c r="WQ311" s="86"/>
      <c r="WR311" s="86"/>
      <c r="WS311" s="86"/>
      <c r="WT311" s="86"/>
      <c r="WU311" s="86"/>
      <c r="WV311" s="86"/>
      <c r="WW311" s="86"/>
      <c r="WX311" s="86"/>
      <c r="WY311" s="86"/>
      <c r="WZ311" s="86"/>
      <c r="XA311" s="86"/>
      <c r="XB311" s="86"/>
      <c r="XC311" s="86"/>
      <c r="XD311" s="86"/>
      <c r="XE311" s="86"/>
      <c r="XF311" s="86"/>
      <c r="XG311" s="86"/>
      <c r="XH311" s="86"/>
      <c r="XI311" s="86"/>
      <c r="XJ311" s="86"/>
      <c r="XK311" s="86"/>
      <c r="XL311" s="86"/>
      <c r="XM311" s="86"/>
      <c r="XN311" s="86"/>
      <c r="XO311" s="86"/>
      <c r="XP311" s="86"/>
      <c r="XQ311" s="86"/>
      <c r="XR311" s="86"/>
      <c r="XS311" s="86"/>
      <c r="XT311" s="86"/>
      <c r="XU311" s="86"/>
      <c r="XV311" s="86"/>
      <c r="XW311" s="86"/>
      <c r="XX311" s="86"/>
      <c r="XY311" s="86"/>
      <c r="XZ311" s="86"/>
      <c r="YA311" s="86"/>
      <c r="YB311" s="86"/>
      <c r="YC311" s="86"/>
      <c r="YD311" s="86"/>
      <c r="YE311" s="86"/>
      <c r="YF311" s="86"/>
      <c r="YG311" s="86"/>
      <c r="YH311" s="86"/>
      <c r="YI311" s="86"/>
      <c r="YJ311" s="86"/>
      <c r="YK311" s="86"/>
      <c r="YL311" s="86"/>
      <c r="YM311" s="86"/>
      <c r="YN311" s="86"/>
      <c r="YO311" s="86"/>
      <c r="YP311" s="86"/>
      <c r="YQ311" s="86"/>
      <c r="YR311" s="86"/>
      <c r="YS311" s="86"/>
      <c r="YT311" s="86"/>
      <c r="YU311" s="86"/>
      <c r="YV311" s="86"/>
      <c r="YW311" s="86"/>
      <c r="YX311" s="86"/>
      <c r="YY311" s="86"/>
      <c r="YZ311" s="86"/>
      <c r="ZA311" s="86"/>
      <c r="ZB311" s="86"/>
      <c r="ZC311" s="86"/>
      <c r="ZD311" s="86"/>
      <c r="ZE311" s="86"/>
      <c r="ZF311" s="86"/>
      <c r="ZG311" s="86"/>
      <c r="ZH311" s="86"/>
      <c r="ZI311" s="86"/>
      <c r="ZJ311" s="86"/>
      <c r="ZK311" s="86"/>
      <c r="ZL311" s="86"/>
      <c r="ZM311" s="86"/>
      <c r="ZN311" s="86"/>
      <c r="ZO311" s="86"/>
      <c r="ZP311" s="86"/>
      <c r="ZQ311" s="86"/>
      <c r="ZR311" s="86"/>
      <c r="ZS311" s="86"/>
      <c r="ZT311" s="86"/>
      <c r="ZU311" s="86"/>
      <c r="ZV311" s="86"/>
      <c r="ZW311" s="86"/>
      <c r="ZX311" s="86"/>
      <c r="ZY311" s="86"/>
      <c r="ZZ311" s="86"/>
      <c r="AAA311" s="86"/>
      <c r="AAB311" s="86"/>
      <c r="AAC311" s="86"/>
      <c r="AAD311" s="86"/>
      <c r="AAE311" s="86"/>
      <c r="AAF311" s="86"/>
      <c r="AAG311" s="86"/>
      <c r="AAH311" s="86"/>
      <c r="AAI311" s="86"/>
      <c r="AAJ311" s="86"/>
      <c r="AAK311" s="86"/>
      <c r="AAL311" s="86"/>
      <c r="AAM311" s="86"/>
      <c r="AAN311" s="86"/>
      <c r="AAO311" s="86"/>
      <c r="AAP311" s="86"/>
      <c r="AAQ311" s="86"/>
      <c r="AAR311" s="86"/>
      <c r="AAS311" s="86"/>
      <c r="AAT311" s="86"/>
      <c r="AAU311" s="86"/>
      <c r="AAV311" s="86"/>
      <c r="AAW311" s="86"/>
      <c r="AAX311" s="86"/>
      <c r="AAY311" s="86"/>
      <c r="AAZ311" s="86"/>
      <c r="ABA311" s="86"/>
      <c r="ABB311" s="86"/>
      <c r="ABC311" s="86"/>
      <c r="ABD311" s="86"/>
      <c r="ABE311" s="86"/>
      <c r="ABF311" s="86"/>
      <c r="ABG311" s="86"/>
      <c r="ABH311" s="86"/>
      <c r="ABI311" s="86"/>
      <c r="ABJ311" s="86"/>
      <c r="ABK311" s="86"/>
      <c r="ABL311" s="86"/>
      <c r="ABM311" s="86"/>
      <c r="ABN311" s="86"/>
      <c r="ABO311" s="86"/>
      <c r="ABP311" s="86"/>
      <c r="ABQ311" s="86"/>
      <c r="ABR311" s="86"/>
      <c r="ABS311" s="86"/>
      <c r="ABT311" s="86"/>
      <c r="ABU311" s="86"/>
      <c r="ABV311" s="86"/>
      <c r="ABW311" s="86"/>
      <c r="ABX311" s="86"/>
      <c r="ABY311" s="86"/>
      <c r="ABZ311" s="86"/>
      <c r="ACA311" s="86"/>
      <c r="ACB311" s="86"/>
      <c r="ACC311" s="86"/>
      <c r="ACD311" s="86"/>
      <c r="ACE311" s="86"/>
      <c r="ACF311" s="86"/>
      <c r="ACG311" s="86"/>
      <c r="ACH311" s="86"/>
      <c r="ACI311" s="86"/>
      <c r="ACJ311" s="86"/>
      <c r="ACK311" s="86"/>
      <c r="ACL311" s="86"/>
      <c r="ACM311" s="86"/>
      <c r="ACN311" s="86"/>
      <c r="ACO311" s="86"/>
      <c r="ACP311" s="86"/>
      <c r="ACQ311" s="86"/>
      <c r="ACR311" s="86"/>
      <c r="ACS311" s="86"/>
      <c r="ACT311" s="86"/>
      <c r="ACU311" s="86"/>
      <c r="ACV311" s="86"/>
      <c r="ACW311" s="86"/>
      <c r="ACX311" s="86"/>
      <c r="ACY311" s="86"/>
      <c r="ACZ311" s="86"/>
      <c r="ADA311" s="86"/>
      <c r="ADB311" s="86"/>
      <c r="ADC311" s="86"/>
      <c r="ADD311" s="86"/>
      <c r="ADE311" s="86"/>
      <c r="ADF311" s="86"/>
      <c r="ADG311" s="86"/>
      <c r="ADH311" s="86"/>
      <c r="ADI311" s="86"/>
      <c r="ADJ311" s="86"/>
      <c r="ADK311" s="86"/>
      <c r="ADL311" s="86"/>
      <c r="ADM311" s="86"/>
      <c r="ADN311" s="86"/>
      <c r="ADO311" s="86"/>
      <c r="ADP311" s="86"/>
      <c r="ADQ311" s="86"/>
      <c r="ADR311" s="86"/>
      <c r="ADS311" s="86"/>
      <c r="ADT311" s="86"/>
      <c r="ADU311" s="86"/>
      <c r="ADV311" s="86"/>
      <c r="ADW311" s="86"/>
      <c r="ADX311" s="86"/>
      <c r="ADY311" s="86"/>
      <c r="ADZ311" s="86"/>
      <c r="AEA311" s="86"/>
      <c r="AEB311" s="86"/>
      <c r="AEC311" s="86"/>
      <c r="AED311" s="86"/>
      <c r="AEE311" s="86"/>
      <c r="AEF311" s="86"/>
      <c r="AEG311" s="86"/>
      <c r="AEH311" s="86"/>
      <c r="AEI311" s="86"/>
      <c r="AEJ311" s="86"/>
      <c r="AEK311" s="86"/>
      <c r="AEL311" s="86"/>
      <c r="AEM311" s="86"/>
      <c r="AEN311" s="86"/>
      <c r="AEO311" s="86"/>
      <c r="AEP311" s="86"/>
      <c r="AEQ311" s="86"/>
      <c r="AER311" s="86"/>
      <c r="AES311" s="86"/>
      <c r="AET311" s="86"/>
      <c r="AEU311" s="86"/>
      <c r="AEV311" s="86"/>
      <c r="AEW311" s="86"/>
      <c r="AEX311" s="86"/>
      <c r="AEY311" s="86"/>
      <c r="AEZ311" s="86"/>
      <c r="AFA311" s="86"/>
      <c r="AFB311" s="86"/>
      <c r="AFC311" s="86"/>
      <c r="AFD311" s="86"/>
      <c r="AFE311" s="86"/>
      <c r="AFF311" s="86"/>
      <c r="AFG311" s="86"/>
      <c r="AFH311" s="86"/>
      <c r="AFI311" s="86"/>
      <c r="AFJ311" s="86"/>
      <c r="AFK311" s="86"/>
      <c r="AFL311" s="86"/>
      <c r="AFM311" s="86"/>
      <c r="AFN311" s="86"/>
      <c r="AFO311" s="86"/>
      <c r="AFP311" s="86"/>
      <c r="AFQ311" s="86"/>
      <c r="AFR311" s="86"/>
      <c r="AFS311" s="86"/>
      <c r="AFT311" s="86"/>
      <c r="AFU311" s="86"/>
      <c r="AFV311" s="86"/>
      <c r="AFW311" s="86"/>
      <c r="AFX311" s="86"/>
      <c r="AFY311" s="86"/>
      <c r="AFZ311" s="86"/>
      <c r="AGA311" s="86"/>
      <c r="AGB311" s="86"/>
      <c r="AGC311" s="86"/>
      <c r="AGD311" s="86"/>
      <c r="AGE311" s="86"/>
      <c r="AGF311" s="86"/>
      <c r="AGG311" s="86"/>
      <c r="AGH311" s="86"/>
      <c r="AGI311" s="86"/>
      <c r="AGJ311" s="86"/>
      <c r="AGK311" s="86"/>
      <c r="AGL311" s="86"/>
      <c r="AGM311" s="86"/>
      <c r="AGN311" s="86"/>
      <c r="AGO311" s="86"/>
      <c r="AGP311" s="86"/>
      <c r="AGQ311" s="86"/>
      <c r="AGR311" s="86"/>
      <c r="AGS311" s="86"/>
      <c r="AGT311" s="86"/>
      <c r="AGU311" s="86"/>
      <c r="AGV311" s="86"/>
      <c r="AGW311" s="86"/>
      <c r="AGX311" s="86"/>
      <c r="AGY311" s="86"/>
      <c r="AGZ311" s="86"/>
      <c r="AHA311" s="86"/>
      <c r="AHB311" s="86"/>
      <c r="AHC311" s="86"/>
      <c r="AHD311" s="86"/>
      <c r="AHE311" s="86"/>
      <c r="AHF311" s="86"/>
      <c r="AHG311" s="86"/>
      <c r="AHH311" s="86"/>
      <c r="AHI311" s="86"/>
      <c r="AHJ311" s="86"/>
      <c r="AHK311" s="86"/>
      <c r="AHL311" s="86"/>
      <c r="AHM311" s="86"/>
      <c r="AHN311" s="86"/>
      <c r="AHO311" s="86"/>
      <c r="AHP311" s="86"/>
      <c r="AHQ311" s="86"/>
      <c r="AHR311" s="86"/>
      <c r="AHS311" s="86"/>
      <c r="AHT311" s="86"/>
      <c r="AHU311" s="86"/>
      <c r="AHV311" s="86"/>
      <c r="AHW311" s="86"/>
      <c r="AHX311" s="86"/>
      <c r="AHY311" s="86"/>
      <c r="AHZ311" s="86"/>
      <c r="AIA311" s="86"/>
      <c r="AIB311" s="86"/>
      <c r="AIC311" s="86"/>
      <c r="AID311" s="86"/>
      <c r="AIE311" s="86"/>
      <c r="AIF311" s="86"/>
      <c r="AIG311" s="86"/>
      <c r="AIH311" s="86"/>
      <c r="AII311" s="86"/>
      <c r="AIJ311" s="86"/>
      <c r="AIK311" s="86"/>
      <c r="AIL311" s="86"/>
      <c r="AIM311" s="86"/>
      <c r="AIN311" s="86"/>
      <c r="AIO311" s="86"/>
      <c r="AIP311" s="86"/>
      <c r="AIQ311" s="86"/>
      <c r="AIR311" s="86"/>
      <c r="AIS311" s="86"/>
      <c r="AIT311" s="86"/>
      <c r="AIU311" s="86"/>
      <c r="AIV311" s="86"/>
      <c r="AIW311" s="86"/>
      <c r="AIX311" s="86"/>
      <c r="AIY311" s="86"/>
      <c r="AIZ311" s="86"/>
      <c r="AJA311" s="86"/>
      <c r="AJB311" s="86"/>
      <c r="AJC311" s="86"/>
      <c r="AJD311" s="86"/>
      <c r="AJE311" s="86"/>
      <c r="AJF311" s="86"/>
      <c r="AJG311" s="86"/>
      <c r="AJH311" s="86"/>
      <c r="AJI311" s="86"/>
      <c r="AJJ311" s="86"/>
      <c r="AJK311" s="86"/>
      <c r="AJL311" s="86"/>
      <c r="AJM311" s="86"/>
      <c r="AJN311" s="86"/>
      <c r="AJO311" s="86"/>
      <c r="AJP311" s="86"/>
      <c r="AJQ311" s="86"/>
      <c r="AJR311" s="86"/>
      <c r="AJS311" s="86"/>
      <c r="AJT311" s="86"/>
      <c r="AJU311" s="86"/>
      <c r="AJV311" s="86"/>
      <c r="AJW311" s="86"/>
      <c r="AJX311" s="86"/>
      <c r="AJY311" s="86"/>
      <c r="AJZ311" s="86"/>
      <c r="AKA311" s="86"/>
      <c r="AKB311" s="86"/>
      <c r="AKC311" s="86"/>
      <c r="AKD311" s="86"/>
      <c r="AKE311" s="86"/>
      <c r="AKF311" s="86"/>
      <c r="AKG311" s="86"/>
      <c r="AKH311" s="86"/>
      <c r="AKI311" s="86"/>
      <c r="AKJ311" s="86"/>
      <c r="AKK311" s="86"/>
      <c r="AKL311" s="86"/>
      <c r="AKM311" s="86"/>
      <c r="AKN311" s="86"/>
      <c r="AKO311" s="86"/>
      <c r="AKP311" s="86"/>
      <c r="AKQ311" s="86"/>
      <c r="AKR311" s="86"/>
      <c r="AKS311" s="86"/>
      <c r="AKT311" s="86"/>
      <c r="AKU311" s="86"/>
      <c r="AKV311" s="86"/>
      <c r="AKW311" s="86"/>
      <c r="AKX311" s="86"/>
      <c r="AKY311" s="86"/>
      <c r="AKZ311" s="86"/>
      <c r="ALA311" s="86"/>
      <c r="ALB311" s="86"/>
      <c r="ALC311" s="86"/>
      <c r="ALD311" s="86"/>
      <c r="ALE311" s="86"/>
      <c r="ALF311" s="86"/>
      <c r="ALG311" s="86"/>
      <c r="ALH311" s="86"/>
      <c r="ALI311" s="86"/>
      <c r="ALJ311" s="86"/>
      <c r="ALK311" s="86"/>
      <c r="ALL311" s="86"/>
      <c r="ALM311" s="86"/>
      <c r="ALN311" s="86"/>
      <c r="ALO311" s="86"/>
      <c r="ALP311" s="86"/>
      <c r="ALQ311" s="86"/>
      <c r="ALR311" s="86"/>
      <c r="ALS311" s="86"/>
      <c r="ALT311" s="86"/>
      <c r="ALU311" s="86"/>
      <c r="ALV311" s="86"/>
      <c r="ALW311" s="86"/>
      <c r="ALX311" s="86"/>
      <c r="ALY311" s="86"/>
      <c r="ALZ311" s="86"/>
      <c r="AMA311" s="86"/>
      <c r="AMB311" s="86"/>
      <c r="AMC311" s="86"/>
      <c r="AMD311" s="86"/>
      <c r="AME311" s="86"/>
      <c r="AMF311" s="86"/>
      <c r="AMG311" s="86"/>
      <c r="AMH311" s="86"/>
      <c r="AMI311" s="86"/>
      <c r="AMJ311" s="86"/>
      <c r="AMK311" s="86"/>
      <c r="AML311" s="86"/>
      <c r="AMM311" s="86"/>
      <c r="AMN311" s="86"/>
      <c r="AMO311" s="86"/>
      <c r="AMP311" s="86"/>
      <c r="AMQ311" s="86"/>
      <c r="AMR311" s="86"/>
      <c r="AMS311" s="86"/>
      <c r="AMT311" s="86"/>
      <c r="AMU311" s="86"/>
      <c r="AMV311" s="86"/>
      <c r="AMW311" s="86"/>
      <c r="AMX311" s="86"/>
      <c r="AMY311" s="86"/>
      <c r="AMZ311" s="86"/>
      <c r="ANA311" s="86"/>
      <c r="ANB311" s="86"/>
      <c r="ANC311" s="86"/>
      <c r="AND311" s="86"/>
      <c r="ANE311" s="86"/>
      <c r="ANF311" s="86"/>
      <c r="ANG311" s="86"/>
      <c r="ANH311" s="86"/>
      <c r="ANI311" s="86"/>
      <c r="ANJ311" s="86"/>
      <c r="ANK311" s="86"/>
      <c r="ANL311" s="86"/>
      <c r="ANM311" s="86"/>
      <c r="ANN311" s="86"/>
      <c r="ANO311" s="86"/>
      <c r="ANP311" s="86"/>
      <c r="ANQ311" s="86"/>
      <c r="ANR311" s="86"/>
      <c r="ANS311" s="86"/>
      <c r="ANT311" s="86"/>
      <c r="ANU311" s="86"/>
      <c r="ANV311" s="86"/>
      <c r="ANW311" s="86"/>
      <c r="ANX311" s="86"/>
      <c r="ANY311" s="86"/>
      <c r="ANZ311" s="86"/>
      <c r="AOA311" s="86"/>
      <c r="AOB311" s="86"/>
      <c r="AOC311" s="86"/>
      <c r="AOD311" s="86"/>
      <c r="AOE311" s="86"/>
      <c r="AOF311" s="86"/>
      <c r="AOG311" s="86"/>
      <c r="AOH311" s="86"/>
      <c r="AOI311" s="86"/>
      <c r="AOJ311" s="86"/>
      <c r="AOK311" s="86"/>
      <c r="AOL311" s="86"/>
      <c r="AOM311" s="86"/>
      <c r="AON311" s="86"/>
      <c r="AOO311" s="86"/>
      <c r="AOP311" s="86"/>
      <c r="AOQ311" s="86"/>
      <c r="AOR311" s="86"/>
      <c r="AOS311" s="86"/>
      <c r="AOT311" s="86"/>
      <c r="AOU311" s="86"/>
      <c r="AOV311" s="86"/>
      <c r="AOW311" s="86"/>
      <c r="AOX311" s="86"/>
      <c r="AOY311" s="86"/>
      <c r="AOZ311" s="86"/>
      <c r="APA311" s="86"/>
      <c r="APB311" s="86"/>
      <c r="APC311" s="86"/>
      <c r="APD311" s="86"/>
      <c r="APE311" s="86"/>
      <c r="APF311" s="86"/>
      <c r="APG311" s="86"/>
      <c r="APH311" s="86"/>
      <c r="API311" s="86"/>
      <c r="APJ311" s="86"/>
      <c r="APK311" s="86"/>
      <c r="APL311" s="86"/>
      <c r="APM311" s="86"/>
      <c r="APN311" s="86"/>
      <c r="APO311" s="86"/>
      <c r="APP311" s="86"/>
      <c r="APQ311" s="86"/>
      <c r="APR311" s="86"/>
      <c r="APS311" s="86"/>
      <c r="APT311" s="86"/>
      <c r="APU311" s="86"/>
      <c r="APV311" s="86"/>
      <c r="APW311" s="86"/>
      <c r="APX311" s="86"/>
      <c r="APY311" s="86"/>
      <c r="APZ311" s="86"/>
      <c r="AQA311" s="86"/>
      <c r="AQB311" s="86"/>
      <c r="AQC311" s="86"/>
      <c r="AQD311" s="86"/>
      <c r="AQE311" s="86"/>
      <c r="AQF311" s="86"/>
      <c r="AQG311" s="86"/>
      <c r="AQH311" s="86"/>
      <c r="AQI311" s="86"/>
      <c r="AQJ311" s="86"/>
      <c r="AQK311" s="86"/>
      <c r="AQL311" s="86"/>
      <c r="AQM311" s="86"/>
      <c r="AQN311" s="86"/>
      <c r="AQO311" s="86"/>
      <c r="AQP311" s="86"/>
      <c r="AQQ311" s="86"/>
      <c r="AQR311" s="86"/>
      <c r="AQS311" s="86"/>
      <c r="AQT311" s="86"/>
      <c r="AQU311" s="86"/>
      <c r="AQV311" s="86"/>
      <c r="AQW311" s="86"/>
      <c r="AQX311" s="86"/>
      <c r="AQY311" s="86"/>
      <c r="AQZ311" s="86"/>
      <c r="ARA311" s="86"/>
      <c r="ARB311" s="86"/>
      <c r="ARC311" s="86"/>
      <c r="ARD311" s="86"/>
      <c r="ARE311" s="86"/>
      <c r="ARF311" s="86"/>
      <c r="ARG311" s="86"/>
      <c r="ARH311" s="86"/>
      <c r="ARI311" s="86"/>
      <c r="ARJ311" s="86"/>
      <c r="ARK311" s="86"/>
      <c r="ARL311" s="86"/>
      <c r="ARM311" s="86"/>
      <c r="ARN311" s="86"/>
      <c r="ARO311" s="86"/>
      <c r="ARP311" s="86"/>
      <c r="ARQ311" s="86"/>
      <c r="ARR311" s="86"/>
      <c r="ARS311" s="86"/>
      <c r="ART311" s="86"/>
      <c r="ARU311" s="86"/>
      <c r="ARV311" s="86"/>
      <c r="ARW311" s="86"/>
      <c r="ARX311" s="86"/>
      <c r="ARY311" s="86"/>
      <c r="ARZ311" s="86"/>
      <c r="ASA311" s="86"/>
      <c r="ASB311" s="86"/>
      <c r="ASC311" s="86"/>
      <c r="ASD311" s="86"/>
      <c r="ASE311" s="86"/>
      <c r="ASF311" s="86"/>
      <c r="ASG311" s="86"/>
      <c r="ASH311" s="86"/>
      <c r="ASI311" s="86"/>
      <c r="ASJ311" s="86"/>
      <c r="ASK311" s="86"/>
      <c r="ASL311" s="86"/>
      <c r="ASM311" s="86"/>
      <c r="ASN311" s="86"/>
      <c r="ASO311" s="86"/>
      <c r="ASP311" s="86"/>
      <c r="ASQ311" s="86"/>
      <c r="ASR311" s="86"/>
      <c r="ASS311" s="86"/>
      <c r="AST311" s="86"/>
      <c r="ASU311" s="86"/>
      <c r="ASV311" s="86"/>
      <c r="ASW311" s="86"/>
      <c r="ASX311" s="86"/>
      <c r="ASY311" s="86"/>
      <c r="ASZ311" s="86"/>
      <c r="ATA311" s="86"/>
      <c r="ATB311" s="86"/>
      <c r="ATC311" s="86"/>
      <c r="ATD311" s="86"/>
      <c r="ATE311" s="86"/>
      <c r="ATF311" s="86"/>
      <c r="ATG311" s="86"/>
      <c r="ATH311" s="86"/>
      <c r="ATI311" s="86"/>
      <c r="ATJ311" s="86"/>
      <c r="ATK311" s="86"/>
      <c r="ATL311" s="86"/>
      <c r="ATM311" s="86"/>
      <c r="ATN311" s="86"/>
      <c r="ATO311" s="86"/>
      <c r="ATP311" s="86"/>
      <c r="ATQ311" s="86"/>
      <c r="ATR311" s="86"/>
      <c r="ATS311" s="86"/>
      <c r="ATT311" s="86"/>
      <c r="ATU311" s="86"/>
      <c r="ATV311" s="86"/>
      <c r="ATW311" s="86"/>
      <c r="ATX311" s="86"/>
      <c r="ATY311" s="86"/>
      <c r="ATZ311" s="86"/>
      <c r="AUA311" s="86"/>
      <c r="AUB311" s="86"/>
      <c r="AUC311" s="86"/>
      <c r="AUD311" s="86"/>
      <c r="AUE311" s="86"/>
      <c r="AUF311" s="86"/>
      <c r="AUG311" s="86"/>
      <c r="AUH311" s="86"/>
      <c r="AUI311" s="86"/>
      <c r="AUJ311" s="86"/>
      <c r="AUK311" s="86"/>
      <c r="AUL311" s="86"/>
      <c r="AUM311" s="86"/>
      <c r="AUN311" s="86"/>
      <c r="AUO311" s="86"/>
      <c r="AUP311" s="86"/>
      <c r="AUQ311" s="86"/>
      <c r="AUR311" s="86"/>
      <c r="AUS311" s="86"/>
      <c r="AUT311" s="86"/>
      <c r="AUU311" s="86"/>
      <c r="AUV311" s="86"/>
      <c r="AUW311" s="86"/>
      <c r="AUX311" s="86"/>
      <c r="AUY311" s="86"/>
      <c r="AUZ311" s="86"/>
      <c r="AVA311" s="86"/>
      <c r="AVB311" s="86"/>
      <c r="AVC311" s="86"/>
      <c r="AVD311" s="86"/>
      <c r="AVE311" s="86"/>
      <c r="AVF311" s="86"/>
      <c r="AVG311" s="86"/>
      <c r="AVH311" s="86"/>
      <c r="AVI311" s="86"/>
      <c r="AVJ311" s="86"/>
      <c r="AVK311" s="86"/>
      <c r="AVL311" s="86"/>
      <c r="AVM311" s="86"/>
      <c r="AVN311" s="86"/>
      <c r="AVO311" s="86"/>
      <c r="AVP311" s="86"/>
      <c r="AVQ311" s="86"/>
      <c r="AVR311" s="86"/>
      <c r="AVS311" s="86"/>
      <c r="AVT311" s="86"/>
      <c r="AVU311" s="86"/>
      <c r="AVV311" s="86"/>
      <c r="AVW311" s="86"/>
      <c r="AVX311" s="86"/>
      <c r="AVY311" s="86"/>
      <c r="AVZ311" s="86"/>
      <c r="AWA311" s="86"/>
      <c r="AWB311" s="86"/>
      <c r="AWC311" s="86"/>
      <c r="AWD311" s="86"/>
      <c r="AWE311" s="86"/>
      <c r="AWF311" s="86"/>
      <c r="AWG311" s="86"/>
      <c r="AWH311" s="86"/>
      <c r="AWI311" s="86"/>
      <c r="AWJ311" s="86"/>
      <c r="AWK311" s="86"/>
      <c r="AWL311" s="86"/>
      <c r="AWM311" s="86"/>
      <c r="AWN311" s="86"/>
      <c r="AWO311" s="86"/>
      <c r="AWP311" s="86"/>
      <c r="AWQ311" s="86"/>
      <c r="AWR311" s="86"/>
      <c r="AWS311" s="86"/>
      <c r="AWT311" s="86"/>
      <c r="AWU311" s="86"/>
      <c r="AWV311" s="86"/>
      <c r="AWW311" s="86"/>
      <c r="AWX311" s="86"/>
      <c r="AWY311" s="86"/>
      <c r="AWZ311" s="86"/>
      <c r="AXA311" s="86"/>
      <c r="AXB311" s="86"/>
      <c r="AXC311" s="86"/>
      <c r="AXD311" s="86"/>
      <c r="AXE311" s="86"/>
      <c r="AXF311" s="86"/>
      <c r="AXG311" s="86"/>
      <c r="AXH311" s="86"/>
      <c r="AXI311" s="86"/>
      <c r="AXJ311" s="86"/>
      <c r="AXK311" s="86"/>
      <c r="AXL311" s="86"/>
      <c r="AXM311" s="86"/>
      <c r="AXN311" s="86"/>
      <c r="AXO311" s="86"/>
      <c r="AXP311" s="86"/>
      <c r="AXQ311" s="86"/>
      <c r="AXR311" s="86"/>
      <c r="AXS311" s="86"/>
      <c r="AXT311" s="86"/>
      <c r="AXU311" s="86"/>
      <c r="AXV311" s="86"/>
      <c r="AXW311" s="86"/>
      <c r="AXX311" s="86"/>
      <c r="AXY311" s="86"/>
      <c r="AXZ311" s="86"/>
      <c r="AYA311" s="86"/>
      <c r="AYB311" s="86"/>
      <c r="AYC311" s="86"/>
      <c r="AYD311" s="86"/>
      <c r="AYE311" s="86"/>
      <c r="AYF311" s="86"/>
      <c r="AYG311" s="86"/>
      <c r="AYH311" s="86"/>
      <c r="AYI311" s="86"/>
      <c r="AYJ311" s="86"/>
      <c r="AYK311" s="86"/>
      <c r="AYL311" s="86"/>
      <c r="AYM311" s="86"/>
      <c r="AYN311" s="86"/>
      <c r="AYO311" s="86"/>
      <c r="AYP311" s="86"/>
      <c r="AYQ311" s="86"/>
      <c r="AYR311" s="86"/>
      <c r="AYS311" s="86"/>
      <c r="AYT311" s="86"/>
      <c r="AYU311" s="86"/>
      <c r="AYV311" s="86"/>
      <c r="AYW311" s="86"/>
      <c r="AYX311" s="86"/>
      <c r="AYY311" s="86"/>
      <c r="AYZ311" s="86"/>
      <c r="AZA311" s="86"/>
      <c r="AZB311" s="86"/>
      <c r="AZC311" s="86"/>
      <c r="AZD311" s="86"/>
      <c r="AZE311" s="86"/>
      <c r="AZF311" s="86"/>
      <c r="AZG311" s="86"/>
      <c r="AZH311" s="86"/>
      <c r="AZI311" s="86"/>
      <c r="AZJ311" s="86"/>
      <c r="AZK311" s="86"/>
      <c r="AZL311" s="86"/>
      <c r="AZM311" s="86"/>
      <c r="AZN311" s="86"/>
      <c r="AZO311" s="86"/>
      <c r="AZP311" s="86"/>
      <c r="AZQ311" s="86"/>
      <c r="AZR311" s="86"/>
      <c r="AZS311" s="86"/>
      <c r="AZT311" s="86"/>
      <c r="AZU311" s="86"/>
      <c r="AZV311" s="86"/>
      <c r="AZW311" s="86"/>
      <c r="AZX311" s="86"/>
      <c r="AZY311" s="86"/>
      <c r="AZZ311" s="86"/>
      <c r="BAA311" s="86"/>
      <c r="BAB311" s="86"/>
      <c r="BAC311" s="86"/>
      <c r="BAD311" s="86"/>
      <c r="BAE311" s="86"/>
      <c r="BAF311" s="86"/>
      <c r="BAG311" s="86"/>
      <c r="BAH311" s="86"/>
      <c r="BAI311" s="86"/>
      <c r="BAJ311" s="86"/>
      <c r="BAK311" s="86"/>
      <c r="BAL311" s="86"/>
      <c r="BAM311" s="86"/>
      <c r="BAN311" s="86"/>
      <c r="BAO311" s="86"/>
      <c r="BAP311" s="86"/>
      <c r="BAQ311" s="86"/>
      <c r="BAR311" s="86"/>
      <c r="BAS311" s="86"/>
      <c r="BAT311" s="86"/>
      <c r="BAU311" s="86"/>
      <c r="BAV311" s="86"/>
      <c r="BAW311" s="86"/>
      <c r="BAX311" s="86"/>
      <c r="BAY311" s="86"/>
      <c r="BAZ311" s="86"/>
      <c r="BBA311" s="86"/>
      <c r="BBB311" s="86"/>
      <c r="BBC311" s="86"/>
      <c r="BBD311" s="86"/>
      <c r="BBE311" s="86"/>
      <c r="BBF311" s="86"/>
      <c r="BBG311" s="86"/>
      <c r="BBH311" s="86"/>
      <c r="BBI311" s="86"/>
      <c r="BBJ311" s="86"/>
      <c r="BBK311" s="86"/>
      <c r="BBL311" s="86"/>
      <c r="BBM311" s="86"/>
      <c r="BBN311" s="86"/>
      <c r="BBO311" s="86"/>
      <c r="BBP311" s="86"/>
      <c r="BBQ311" s="86"/>
      <c r="BBR311" s="86"/>
      <c r="BBS311" s="86"/>
      <c r="BBT311" s="86"/>
      <c r="BBU311" s="86"/>
      <c r="BBV311" s="86"/>
      <c r="BBW311" s="86"/>
      <c r="BBX311" s="86"/>
      <c r="BBY311" s="86"/>
      <c r="BBZ311" s="86"/>
      <c r="BCA311" s="86"/>
      <c r="BCB311" s="86"/>
      <c r="BCC311" s="86"/>
      <c r="BCD311" s="86"/>
      <c r="BCE311" s="86"/>
      <c r="BCF311" s="86"/>
      <c r="BCG311" s="86"/>
      <c r="BCH311" s="86"/>
      <c r="BCI311" s="86"/>
      <c r="BCJ311" s="86"/>
      <c r="BCK311" s="86"/>
      <c r="BCL311" s="86"/>
      <c r="BCM311" s="86"/>
      <c r="BCN311" s="86"/>
      <c r="BCO311" s="86"/>
      <c r="BCP311" s="86"/>
      <c r="BCQ311" s="86"/>
      <c r="BCR311" s="86"/>
      <c r="BCS311" s="86"/>
      <c r="BCT311" s="86"/>
      <c r="BCU311" s="86"/>
      <c r="BCV311" s="86"/>
      <c r="BCW311" s="86"/>
      <c r="BCX311" s="86"/>
      <c r="BCY311" s="86"/>
      <c r="BCZ311" s="86"/>
      <c r="BDA311" s="86"/>
      <c r="BDB311" s="86"/>
      <c r="BDC311" s="86"/>
      <c r="BDD311" s="86"/>
      <c r="BDE311" s="86"/>
      <c r="BDF311" s="86"/>
      <c r="BDG311" s="86"/>
      <c r="BDH311" s="86"/>
      <c r="BDI311" s="86"/>
      <c r="BDJ311" s="86"/>
      <c r="BDK311" s="86"/>
      <c r="BDL311" s="86"/>
      <c r="BDM311" s="86"/>
      <c r="BDN311" s="86"/>
      <c r="BDO311" s="86"/>
      <c r="BDP311" s="86"/>
      <c r="BDQ311" s="86"/>
      <c r="BDR311" s="86"/>
      <c r="BDS311" s="86"/>
      <c r="BDT311" s="86"/>
      <c r="BDU311" s="86"/>
      <c r="BDV311" s="86"/>
      <c r="BDW311" s="86"/>
      <c r="BDX311" s="86"/>
      <c r="BDY311" s="86"/>
      <c r="BDZ311" s="86"/>
      <c r="BEA311" s="86"/>
      <c r="BEB311" s="86"/>
      <c r="BEC311" s="86"/>
      <c r="BED311" s="86"/>
      <c r="BEE311" s="86"/>
      <c r="BEF311" s="86"/>
      <c r="BEG311" s="86"/>
      <c r="BEH311" s="86"/>
      <c r="BEI311" s="86"/>
      <c r="BEJ311" s="86"/>
      <c r="BEK311" s="86"/>
      <c r="BEL311" s="86"/>
      <c r="BEM311" s="86"/>
      <c r="BEN311" s="86"/>
      <c r="BEO311" s="86"/>
      <c r="BEP311" s="86"/>
      <c r="BEQ311" s="86"/>
      <c r="BER311" s="86"/>
      <c r="BES311" s="86"/>
      <c r="BET311" s="86"/>
      <c r="BEU311" s="86"/>
      <c r="BEV311" s="86"/>
      <c r="BEW311" s="86"/>
      <c r="BEX311" s="86"/>
      <c r="BEY311" s="86"/>
      <c r="BEZ311" s="86"/>
      <c r="BFA311" s="86"/>
      <c r="BFB311" s="86"/>
      <c r="BFC311" s="86"/>
      <c r="BFD311" s="86"/>
      <c r="BFE311" s="86"/>
      <c r="BFF311" s="86"/>
      <c r="BFG311" s="86"/>
      <c r="BFH311" s="86"/>
      <c r="BFI311" s="86"/>
      <c r="BFJ311" s="86"/>
      <c r="BFK311" s="86"/>
      <c r="BFL311" s="86"/>
      <c r="BFM311" s="86"/>
      <c r="BFN311" s="86"/>
      <c r="BFO311" s="86"/>
      <c r="BFP311" s="86"/>
      <c r="BFQ311" s="86"/>
      <c r="BFR311" s="86"/>
      <c r="BFS311" s="86"/>
      <c r="BFT311" s="86"/>
      <c r="BFU311" s="86"/>
      <c r="BFV311" s="86"/>
      <c r="BFW311" s="86"/>
      <c r="BFX311" s="86"/>
      <c r="BFY311" s="86"/>
      <c r="BFZ311" s="86"/>
      <c r="BGA311" s="86"/>
      <c r="BGB311" s="86"/>
      <c r="BGC311" s="86"/>
      <c r="BGD311" s="86"/>
      <c r="BGE311" s="86"/>
      <c r="BGF311" s="86"/>
      <c r="BGG311" s="86"/>
      <c r="BGH311" s="86"/>
      <c r="BGI311" s="86"/>
      <c r="BGJ311" s="86"/>
      <c r="BGK311" s="86"/>
      <c r="BGL311" s="86"/>
      <c r="BGM311" s="86"/>
      <c r="BGN311" s="86"/>
      <c r="BGO311" s="86"/>
      <c r="BGP311" s="86"/>
      <c r="BGQ311" s="86"/>
      <c r="BGR311" s="86"/>
      <c r="BGS311" s="86"/>
      <c r="BGT311" s="86"/>
      <c r="BGU311" s="86"/>
      <c r="BGV311" s="86"/>
      <c r="BGW311" s="86"/>
      <c r="BGX311" s="86"/>
      <c r="BGY311" s="86"/>
      <c r="BGZ311" s="86"/>
      <c r="BHA311" s="86"/>
      <c r="BHB311" s="86"/>
      <c r="BHC311" s="86"/>
      <c r="BHD311" s="86"/>
      <c r="BHE311" s="86"/>
      <c r="BHF311" s="86"/>
      <c r="BHG311" s="86"/>
      <c r="BHH311" s="86"/>
      <c r="BHI311" s="86"/>
      <c r="BHJ311" s="86"/>
      <c r="BHK311" s="86"/>
      <c r="BHL311" s="86"/>
      <c r="BHM311" s="86"/>
      <c r="BHN311" s="86"/>
      <c r="BHO311" s="86"/>
      <c r="BHP311" s="86"/>
      <c r="BHQ311" s="86"/>
      <c r="BHR311" s="86"/>
      <c r="BHS311" s="86"/>
      <c r="BHT311" s="86"/>
      <c r="BHU311" s="86"/>
      <c r="BHV311" s="86"/>
      <c r="BHW311" s="86"/>
      <c r="BHX311" s="86"/>
      <c r="BHY311" s="86"/>
      <c r="BHZ311" s="86"/>
      <c r="BIA311" s="86"/>
      <c r="BIB311" s="86"/>
      <c r="BIC311" s="86"/>
      <c r="BID311" s="86"/>
      <c r="BIE311" s="86"/>
      <c r="BIF311" s="86"/>
      <c r="BIG311" s="86"/>
      <c r="BIH311" s="86"/>
      <c r="BII311" s="86"/>
      <c r="BIJ311" s="86"/>
      <c r="BIK311" s="86"/>
      <c r="BIL311" s="86"/>
      <c r="BIM311" s="86"/>
      <c r="BIN311" s="86"/>
      <c r="BIO311" s="86"/>
      <c r="BIP311" s="86"/>
      <c r="BIQ311" s="86"/>
      <c r="BIR311" s="86"/>
      <c r="BIS311" s="86"/>
      <c r="BIT311" s="86"/>
      <c r="BIU311" s="86"/>
      <c r="BIV311" s="86"/>
      <c r="BIW311" s="86"/>
      <c r="BIX311" s="86"/>
      <c r="BIY311" s="86"/>
      <c r="BIZ311" s="86"/>
      <c r="BJA311" s="86"/>
      <c r="BJB311" s="86"/>
      <c r="BJC311" s="86"/>
      <c r="BJD311" s="86"/>
      <c r="BJE311" s="86"/>
      <c r="BJF311" s="86"/>
      <c r="BJG311" s="86"/>
      <c r="BJH311" s="86"/>
      <c r="BJI311" s="86"/>
      <c r="BJJ311" s="86"/>
      <c r="BJK311" s="86"/>
      <c r="BJL311" s="86"/>
      <c r="BJM311" s="86"/>
      <c r="BJN311" s="86"/>
      <c r="BJO311" s="86"/>
      <c r="BJP311" s="86"/>
      <c r="BJQ311" s="86"/>
      <c r="BJR311" s="86"/>
      <c r="BJS311" s="86"/>
      <c r="BJT311" s="86"/>
      <c r="BJU311" s="86"/>
      <c r="BJV311" s="86"/>
      <c r="BJW311" s="86"/>
      <c r="BJX311" s="86"/>
      <c r="BJY311" s="86"/>
      <c r="BJZ311" s="86"/>
      <c r="BKA311" s="86"/>
      <c r="BKB311" s="86"/>
      <c r="BKC311" s="86"/>
      <c r="BKD311" s="86"/>
      <c r="BKE311" s="86"/>
      <c r="BKF311" s="86"/>
      <c r="BKG311" s="86"/>
      <c r="BKH311" s="86"/>
      <c r="BKI311" s="86"/>
      <c r="BKJ311" s="86"/>
      <c r="BKK311" s="86"/>
      <c r="BKL311" s="86"/>
      <c r="BKM311" s="86"/>
      <c r="BKN311" s="86"/>
      <c r="BKO311" s="86"/>
      <c r="BKP311" s="86"/>
      <c r="BKQ311" s="86"/>
      <c r="BKR311" s="86"/>
      <c r="BKS311" s="86"/>
      <c r="BKT311" s="86"/>
      <c r="BKU311" s="86"/>
      <c r="BKV311" s="86"/>
      <c r="BKW311" s="86"/>
      <c r="BKX311" s="86"/>
      <c r="BKY311" s="86"/>
      <c r="BKZ311" s="86"/>
      <c r="BLA311" s="86"/>
      <c r="BLB311" s="86"/>
      <c r="BLC311" s="86"/>
      <c r="BLD311" s="86"/>
      <c r="BLE311" s="86"/>
      <c r="BLF311" s="86"/>
      <c r="BLG311" s="86"/>
      <c r="BLH311" s="86"/>
      <c r="BLI311" s="86"/>
      <c r="BLJ311" s="86"/>
      <c r="BLK311" s="86"/>
      <c r="BLL311" s="86"/>
      <c r="BLM311" s="86"/>
      <c r="BLN311" s="86"/>
      <c r="BLO311" s="86"/>
      <c r="BLP311" s="86"/>
      <c r="BLQ311" s="86"/>
      <c r="BLR311" s="86"/>
      <c r="BLS311" s="86"/>
      <c r="BLT311" s="86"/>
      <c r="BLU311" s="86"/>
      <c r="BLV311" s="86"/>
      <c r="BLW311" s="86"/>
      <c r="BLX311" s="86"/>
      <c r="BLY311" s="86"/>
      <c r="BLZ311" s="86"/>
      <c r="BMA311" s="86"/>
      <c r="BMB311" s="86"/>
      <c r="BMC311" s="86"/>
      <c r="BMD311" s="86"/>
      <c r="BME311" s="86"/>
      <c r="BMF311" s="86"/>
      <c r="BMG311" s="86"/>
      <c r="BMH311" s="86"/>
      <c r="BMI311" s="86"/>
      <c r="BMJ311" s="86"/>
      <c r="BMK311" s="86"/>
      <c r="BML311" s="86"/>
      <c r="BMM311" s="86"/>
      <c r="BMN311" s="86"/>
      <c r="BMO311" s="86"/>
      <c r="BMP311" s="86"/>
      <c r="BMQ311" s="86"/>
      <c r="BMR311" s="86"/>
      <c r="BMS311" s="86"/>
      <c r="BMT311" s="86"/>
      <c r="BMU311" s="86"/>
      <c r="BMV311" s="86"/>
      <c r="BMW311" s="86"/>
      <c r="BMX311" s="86"/>
      <c r="BMY311" s="86"/>
      <c r="BMZ311" s="86"/>
      <c r="BNA311" s="86"/>
      <c r="BNB311" s="86"/>
      <c r="BNC311" s="86"/>
      <c r="BND311" s="86"/>
      <c r="BNE311" s="86"/>
      <c r="BNF311" s="86"/>
      <c r="BNG311" s="86"/>
      <c r="BNH311" s="86"/>
      <c r="BNI311" s="86"/>
      <c r="BNJ311" s="86"/>
      <c r="BNK311" s="86"/>
      <c r="BNL311" s="86"/>
      <c r="BNM311" s="86"/>
      <c r="BNN311" s="86"/>
      <c r="BNO311" s="86"/>
      <c r="BNP311" s="86"/>
      <c r="BNQ311" s="86"/>
      <c r="BNR311" s="86"/>
      <c r="BNS311" s="86"/>
      <c r="BNT311" s="86"/>
      <c r="BNU311" s="86"/>
      <c r="BNV311" s="86"/>
      <c r="BNW311" s="86"/>
      <c r="BNX311" s="86"/>
      <c r="BNY311" s="86"/>
      <c r="BNZ311" s="86"/>
      <c r="BOA311" s="86"/>
      <c r="BOB311" s="86"/>
      <c r="BOC311" s="86"/>
      <c r="BOD311" s="86"/>
      <c r="BOE311" s="86"/>
      <c r="BOF311" s="86"/>
      <c r="BOG311" s="86"/>
      <c r="BOH311" s="86"/>
      <c r="BOI311" s="86"/>
      <c r="BOJ311" s="86"/>
      <c r="BOK311" s="86"/>
      <c r="BOL311" s="86"/>
      <c r="BOM311" s="86"/>
      <c r="BON311" s="86"/>
      <c r="BOO311" s="86"/>
      <c r="BOP311" s="86"/>
      <c r="BOQ311" s="86"/>
      <c r="BOR311" s="86"/>
      <c r="BOS311" s="86"/>
      <c r="BOT311" s="86"/>
      <c r="BOU311" s="86"/>
      <c r="BOV311" s="86"/>
      <c r="BOW311" s="86"/>
      <c r="BOX311" s="86"/>
      <c r="BOY311" s="86"/>
      <c r="BOZ311" s="86"/>
      <c r="BPA311" s="86"/>
      <c r="BPB311" s="86"/>
      <c r="BPC311" s="86"/>
      <c r="BPD311" s="86"/>
      <c r="BPE311" s="86"/>
      <c r="BPF311" s="86"/>
      <c r="BPG311" s="86"/>
      <c r="BPH311" s="86"/>
      <c r="BPI311" s="86"/>
      <c r="BPJ311" s="86"/>
      <c r="BPK311" s="86"/>
      <c r="BPL311" s="86"/>
      <c r="BPM311" s="86"/>
      <c r="BPN311" s="86"/>
      <c r="BPO311" s="86"/>
      <c r="BPP311" s="86"/>
      <c r="BPQ311" s="86"/>
      <c r="BPR311" s="86"/>
      <c r="BPS311" s="86"/>
      <c r="BPT311" s="86"/>
      <c r="BPU311" s="86"/>
      <c r="BPV311" s="86"/>
      <c r="BPW311" s="86"/>
      <c r="BPX311" s="86"/>
      <c r="BPY311" s="86"/>
      <c r="BPZ311" s="86"/>
      <c r="BQA311" s="86"/>
      <c r="BQB311" s="86"/>
      <c r="BQC311" s="86"/>
      <c r="BQD311" s="86"/>
      <c r="BQE311" s="86"/>
      <c r="BQF311" s="86"/>
      <c r="BQG311" s="86"/>
      <c r="BQH311" s="86"/>
      <c r="BQI311" s="86"/>
      <c r="BQJ311" s="86"/>
      <c r="BQK311" s="86"/>
      <c r="BQL311" s="86"/>
      <c r="BQM311" s="86"/>
      <c r="BQN311" s="86"/>
      <c r="BQO311" s="86"/>
      <c r="BQP311" s="86"/>
      <c r="BQQ311" s="86"/>
      <c r="BQR311" s="86"/>
      <c r="BQS311" s="86"/>
      <c r="BQT311" s="86"/>
      <c r="BQU311" s="86"/>
      <c r="BQV311" s="86"/>
      <c r="BQW311" s="86"/>
      <c r="BQX311" s="86"/>
      <c r="BQY311" s="86"/>
      <c r="BQZ311" s="86"/>
      <c r="BRA311" s="86"/>
      <c r="BRB311" s="86"/>
      <c r="BRC311" s="86"/>
      <c r="BRD311" s="86"/>
      <c r="BRE311" s="86"/>
      <c r="BRF311" s="86"/>
      <c r="BRG311" s="86"/>
      <c r="BRH311" s="86"/>
      <c r="BRI311" s="86"/>
      <c r="BRJ311" s="86"/>
      <c r="BRK311" s="86"/>
      <c r="BRL311" s="86"/>
      <c r="BRM311" s="86"/>
      <c r="BRN311" s="86"/>
      <c r="BRO311" s="86"/>
      <c r="BRP311" s="86"/>
      <c r="BRQ311" s="86"/>
      <c r="BRR311" s="86"/>
      <c r="BRS311" s="86"/>
      <c r="BRT311" s="86"/>
      <c r="BRU311" s="86"/>
      <c r="BRV311" s="86"/>
      <c r="BRW311" s="86"/>
      <c r="BRX311" s="86"/>
      <c r="BRY311" s="86"/>
      <c r="BRZ311" s="86"/>
      <c r="BSA311" s="86"/>
      <c r="BSB311" s="86"/>
      <c r="BSC311" s="86"/>
      <c r="BSD311" s="86"/>
      <c r="BSE311" s="86"/>
      <c r="BSF311" s="86"/>
      <c r="BSG311" s="86"/>
      <c r="BSH311" s="86"/>
      <c r="BSI311" s="86"/>
      <c r="BSJ311" s="86"/>
      <c r="BSK311" s="86"/>
      <c r="BSL311" s="86"/>
      <c r="BSM311" s="86"/>
      <c r="BSN311" s="86"/>
      <c r="BSO311" s="86"/>
      <c r="BSP311" s="86"/>
      <c r="BSQ311" s="86"/>
      <c r="BSR311" s="86"/>
      <c r="BSS311" s="86"/>
      <c r="BST311" s="86"/>
      <c r="BSU311" s="86"/>
      <c r="BSV311" s="86"/>
      <c r="BSW311" s="86"/>
      <c r="BSX311" s="86"/>
      <c r="BSY311" s="86"/>
      <c r="BSZ311" s="86"/>
      <c r="BTA311" s="86"/>
      <c r="BTB311" s="86"/>
      <c r="BTC311" s="86"/>
      <c r="BTD311" s="86"/>
      <c r="BTE311" s="86"/>
      <c r="BTF311" s="86"/>
      <c r="BTG311" s="86"/>
      <c r="BTH311" s="86"/>
      <c r="BTI311" s="86"/>
      <c r="BTJ311" s="86"/>
      <c r="BTK311" s="86"/>
      <c r="BTL311" s="86"/>
      <c r="BTM311" s="86"/>
      <c r="BTN311" s="86"/>
      <c r="BTO311" s="86"/>
      <c r="BTP311" s="86"/>
      <c r="BTQ311" s="86"/>
      <c r="BTR311" s="86"/>
      <c r="BTS311" s="86"/>
      <c r="BTT311" s="86"/>
      <c r="BTU311" s="86"/>
      <c r="BTV311" s="86"/>
      <c r="BTW311" s="86"/>
      <c r="BTX311" s="86"/>
      <c r="BTY311" s="86"/>
      <c r="BTZ311" s="86"/>
      <c r="BUA311" s="86"/>
      <c r="BUB311" s="86"/>
      <c r="BUC311" s="86"/>
      <c r="BUD311" s="86"/>
      <c r="BUE311" s="86"/>
      <c r="BUF311" s="86"/>
      <c r="BUG311" s="86"/>
      <c r="BUH311" s="86"/>
      <c r="BUI311" s="86"/>
      <c r="BUJ311" s="86"/>
      <c r="BUK311" s="86"/>
      <c r="BUL311" s="86"/>
      <c r="BUM311" s="86"/>
      <c r="BUN311" s="86"/>
      <c r="BUO311" s="86"/>
      <c r="BUP311" s="86"/>
      <c r="BUQ311" s="86"/>
      <c r="BUR311" s="86"/>
      <c r="BUS311" s="86"/>
      <c r="BUT311" s="86"/>
      <c r="BUU311" s="86"/>
      <c r="BUV311" s="86"/>
      <c r="BUW311" s="86"/>
      <c r="BUX311" s="86"/>
      <c r="BUY311" s="86"/>
      <c r="BUZ311" s="86"/>
      <c r="BVA311" s="86"/>
      <c r="BVB311" s="86"/>
      <c r="BVC311" s="86"/>
      <c r="BVD311" s="86"/>
      <c r="BVE311" s="86"/>
      <c r="BVF311" s="86"/>
      <c r="BVG311" s="86"/>
      <c r="BVH311" s="86"/>
      <c r="BVI311" s="86"/>
      <c r="BVJ311" s="86"/>
      <c r="BVK311" s="86"/>
      <c r="BVL311" s="86"/>
      <c r="BVM311" s="86"/>
      <c r="BVN311" s="86"/>
      <c r="BVO311" s="86"/>
      <c r="BVP311" s="86"/>
      <c r="BVQ311" s="86"/>
      <c r="BVR311" s="86"/>
      <c r="BVS311" s="86"/>
      <c r="BVT311" s="86"/>
      <c r="BVU311" s="86"/>
      <c r="BVV311" s="86"/>
      <c r="BVW311" s="86"/>
      <c r="BVX311" s="86"/>
      <c r="BVY311" s="86"/>
      <c r="BVZ311" s="86"/>
      <c r="BWA311" s="86"/>
      <c r="BWB311" s="86"/>
      <c r="BWC311" s="86"/>
      <c r="BWD311" s="86"/>
      <c r="BWE311" s="86"/>
      <c r="BWF311" s="86"/>
      <c r="BWG311" s="86"/>
      <c r="BWH311" s="86"/>
      <c r="BWI311" s="86"/>
      <c r="BWJ311" s="86"/>
      <c r="BWK311" s="86"/>
      <c r="BWL311" s="86"/>
      <c r="BWM311" s="86"/>
      <c r="BWN311" s="86"/>
      <c r="BWO311" s="86"/>
      <c r="BWP311" s="86"/>
      <c r="BWQ311" s="86"/>
      <c r="BWR311" s="86"/>
      <c r="BWS311" s="86"/>
      <c r="BWT311" s="86"/>
      <c r="BWU311" s="86"/>
      <c r="BWV311" s="86"/>
      <c r="BWW311" s="86"/>
      <c r="BWX311" s="86"/>
      <c r="BWY311" s="86"/>
      <c r="BWZ311" s="86"/>
      <c r="BXA311" s="86"/>
      <c r="BXB311" s="86"/>
      <c r="BXC311" s="86"/>
      <c r="BXD311" s="86"/>
      <c r="BXE311" s="86"/>
      <c r="BXF311" s="86"/>
      <c r="BXG311" s="86"/>
      <c r="BXH311" s="86"/>
      <c r="BXI311" s="86"/>
      <c r="BXJ311" s="86"/>
      <c r="BXK311" s="86"/>
      <c r="BXL311" s="86"/>
      <c r="BXM311" s="86"/>
      <c r="BXN311" s="86"/>
      <c r="BXO311" s="86"/>
      <c r="BXP311" s="86"/>
      <c r="BXQ311" s="86"/>
      <c r="BXR311" s="86"/>
      <c r="BXS311" s="86"/>
      <c r="BXT311" s="86"/>
      <c r="BXU311" s="86"/>
      <c r="BXV311" s="86"/>
      <c r="BXW311" s="86"/>
      <c r="BXX311" s="86"/>
      <c r="BXY311" s="86"/>
      <c r="BXZ311" s="86"/>
      <c r="BYA311" s="86"/>
      <c r="BYB311" s="86"/>
      <c r="BYC311" s="86"/>
      <c r="BYD311" s="86"/>
      <c r="BYE311" s="86"/>
      <c r="BYF311" s="86"/>
      <c r="BYG311" s="86"/>
      <c r="BYH311" s="86"/>
      <c r="BYI311" s="86"/>
      <c r="BYJ311" s="86"/>
      <c r="BYK311" s="86"/>
      <c r="BYL311" s="86"/>
      <c r="BYM311" s="86"/>
      <c r="BYN311" s="86"/>
      <c r="BYO311" s="86"/>
      <c r="BYP311" s="86"/>
      <c r="BYQ311" s="86"/>
      <c r="BYR311" s="86"/>
      <c r="BYS311" s="86"/>
      <c r="BYT311" s="86"/>
      <c r="BYU311" s="86"/>
      <c r="BYV311" s="86"/>
      <c r="BYW311" s="86"/>
      <c r="BYX311" s="86"/>
      <c r="BYY311" s="86"/>
      <c r="BYZ311" s="86"/>
      <c r="BZA311" s="86"/>
      <c r="BZB311" s="86"/>
      <c r="BZC311" s="86"/>
      <c r="BZD311" s="86"/>
      <c r="BZE311" s="86"/>
      <c r="BZF311" s="86"/>
      <c r="BZG311" s="86"/>
      <c r="BZH311" s="86"/>
      <c r="BZI311" s="86"/>
      <c r="BZJ311" s="86"/>
      <c r="BZK311" s="86"/>
      <c r="BZL311" s="86"/>
      <c r="BZM311" s="86"/>
      <c r="BZN311" s="86"/>
      <c r="BZO311" s="86"/>
      <c r="BZP311" s="86"/>
      <c r="BZQ311" s="86"/>
      <c r="BZR311" s="86"/>
      <c r="BZS311" s="86"/>
      <c r="BZT311" s="86"/>
      <c r="BZU311" s="86"/>
      <c r="BZV311" s="86"/>
      <c r="BZW311" s="86"/>
      <c r="BZX311" s="86"/>
      <c r="BZY311" s="86"/>
      <c r="BZZ311" s="86"/>
      <c r="CAA311" s="86"/>
      <c r="CAB311" s="86"/>
      <c r="CAC311" s="86"/>
      <c r="CAD311" s="86"/>
      <c r="CAE311" s="86"/>
      <c r="CAF311" s="86"/>
      <c r="CAG311" s="86"/>
      <c r="CAH311" s="86"/>
      <c r="CAI311" s="86"/>
      <c r="CAJ311" s="86"/>
      <c r="CAK311" s="86"/>
      <c r="CAL311" s="86"/>
      <c r="CAM311" s="86"/>
      <c r="CAN311" s="86"/>
      <c r="CAO311" s="86"/>
      <c r="CAP311" s="86"/>
      <c r="CAQ311" s="86"/>
      <c r="CAR311" s="86"/>
      <c r="CAS311" s="86"/>
      <c r="CAT311" s="86"/>
      <c r="CAU311" s="86"/>
      <c r="CAV311" s="86"/>
      <c r="CAW311" s="86"/>
      <c r="CAX311" s="86"/>
      <c r="CAY311" s="86"/>
      <c r="CAZ311" s="86"/>
      <c r="CBA311" s="86"/>
      <c r="CBB311" s="86"/>
      <c r="CBC311" s="86"/>
      <c r="CBD311" s="86"/>
      <c r="CBE311" s="86"/>
      <c r="CBF311" s="86"/>
      <c r="CBG311" s="86"/>
      <c r="CBH311" s="86"/>
      <c r="CBI311" s="86"/>
      <c r="CBJ311" s="86"/>
      <c r="CBK311" s="86"/>
      <c r="CBL311" s="86"/>
      <c r="CBM311" s="86"/>
      <c r="CBN311" s="86"/>
      <c r="CBO311" s="86"/>
      <c r="CBP311" s="86"/>
      <c r="CBQ311" s="86"/>
      <c r="CBR311" s="86"/>
      <c r="CBS311" s="86"/>
      <c r="CBT311" s="86"/>
      <c r="CBU311" s="86"/>
      <c r="CBV311" s="86"/>
      <c r="CBW311" s="86"/>
      <c r="CBX311" s="86"/>
      <c r="CBY311" s="86"/>
      <c r="CBZ311" s="86"/>
      <c r="CCA311" s="86"/>
      <c r="CCB311" s="86"/>
      <c r="CCC311" s="86"/>
      <c r="CCD311" s="86"/>
      <c r="CCE311" s="86"/>
      <c r="CCF311" s="86"/>
      <c r="CCG311" s="86"/>
      <c r="CCH311" s="86"/>
      <c r="CCI311" s="86"/>
      <c r="CCJ311" s="86"/>
      <c r="CCK311" s="86"/>
      <c r="CCL311" s="86"/>
      <c r="CCM311" s="86"/>
      <c r="CCN311" s="86"/>
      <c r="CCO311" s="86"/>
      <c r="CCP311" s="86"/>
      <c r="CCQ311" s="86"/>
      <c r="CCR311" s="86"/>
      <c r="CCS311" s="86"/>
      <c r="CCT311" s="86"/>
      <c r="CCU311" s="86"/>
      <c r="CCV311" s="86"/>
      <c r="CCW311" s="86"/>
      <c r="CCX311" s="86"/>
      <c r="CCY311" s="86"/>
      <c r="CCZ311" s="86"/>
      <c r="CDA311" s="86"/>
      <c r="CDB311" s="86"/>
      <c r="CDC311" s="86"/>
      <c r="CDD311" s="86"/>
      <c r="CDE311" s="86"/>
      <c r="CDF311" s="86"/>
      <c r="CDG311" s="86"/>
      <c r="CDH311" s="86"/>
      <c r="CDI311" s="86"/>
      <c r="CDJ311" s="86"/>
      <c r="CDK311" s="86"/>
      <c r="CDL311" s="86"/>
      <c r="CDM311" s="86"/>
      <c r="CDN311" s="86"/>
      <c r="CDO311" s="86"/>
      <c r="CDP311" s="86"/>
      <c r="CDQ311" s="86"/>
      <c r="CDR311" s="86"/>
      <c r="CDS311" s="86"/>
      <c r="CDT311" s="86"/>
      <c r="CDU311" s="86"/>
      <c r="CDV311" s="86"/>
      <c r="CDW311" s="86"/>
      <c r="CDX311" s="86"/>
      <c r="CDY311" s="86"/>
      <c r="CDZ311" s="86"/>
      <c r="CEA311" s="86"/>
      <c r="CEB311" s="86"/>
      <c r="CEC311" s="86"/>
      <c r="CED311" s="86"/>
      <c r="CEE311" s="86"/>
      <c r="CEF311" s="86"/>
      <c r="CEG311" s="86"/>
      <c r="CEH311" s="86"/>
      <c r="CEI311" s="86"/>
      <c r="CEJ311" s="86"/>
      <c r="CEK311" s="86"/>
      <c r="CEL311" s="86"/>
      <c r="CEM311" s="86"/>
      <c r="CEN311" s="86"/>
      <c r="CEO311" s="86"/>
      <c r="CEP311" s="86"/>
      <c r="CEQ311" s="86"/>
      <c r="CER311" s="86"/>
      <c r="CES311" s="86"/>
      <c r="CET311" s="86"/>
      <c r="CEU311" s="86"/>
      <c r="CEV311" s="86"/>
      <c r="CEW311" s="86"/>
      <c r="CEX311" s="86"/>
      <c r="CEY311" s="86"/>
      <c r="CEZ311" s="86"/>
      <c r="CFA311" s="86"/>
      <c r="CFB311" s="86"/>
      <c r="CFC311" s="86"/>
      <c r="CFD311" s="86"/>
      <c r="CFE311" s="86"/>
      <c r="CFF311" s="86"/>
      <c r="CFG311" s="86"/>
      <c r="CFH311" s="86"/>
      <c r="CFI311" s="86"/>
      <c r="CFJ311" s="86"/>
      <c r="CFK311" s="86"/>
      <c r="CFL311" s="86"/>
      <c r="CFM311" s="86"/>
      <c r="CFN311" s="86"/>
      <c r="CFO311" s="86"/>
      <c r="CFP311" s="86"/>
      <c r="CFQ311" s="86"/>
      <c r="CFR311" s="86"/>
      <c r="CFS311" s="86"/>
      <c r="CFT311" s="86"/>
      <c r="CFU311" s="86"/>
      <c r="CFV311" s="86"/>
      <c r="CFW311" s="86"/>
      <c r="CFX311" s="86"/>
      <c r="CFY311" s="86"/>
      <c r="CFZ311" s="86"/>
      <c r="CGA311" s="86"/>
      <c r="CGB311" s="86"/>
      <c r="CGC311" s="86"/>
      <c r="CGD311" s="86"/>
      <c r="CGE311" s="86"/>
      <c r="CGF311" s="86"/>
      <c r="CGG311" s="86"/>
      <c r="CGH311" s="86"/>
      <c r="CGI311" s="86"/>
      <c r="CGJ311" s="86"/>
      <c r="CGK311" s="86"/>
      <c r="CGL311" s="86"/>
      <c r="CGM311" s="86"/>
      <c r="CGN311" s="86"/>
      <c r="CGO311" s="86"/>
      <c r="CGP311" s="86"/>
      <c r="CGQ311" s="86"/>
      <c r="CGR311" s="86"/>
      <c r="CGS311" s="86"/>
      <c r="CGT311" s="86"/>
      <c r="CGU311" s="86"/>
      <c r="CGV311" s="86"/>
      <c r="CGW311" s="86"/>
      <c r="CGX311" s="86"/>
      <c r="CGY311" s="86"/>
      <c r="CGZ311" s="86"/>
      <c r="CHA311" s="86"/>
      <c r="CHB311" s="86"/>
      <c r="CHC311" s="86"/>
      <c r="CHD311" s="86"/>
      <c r="CHE311" s="86"/>
      <c r="CHF311" s="86"/>
      <c r="CHG311" s="86"/>
      <c r="CHH311" s="86"/>
      <c r="CHI311" s="86"/>
      <c r="CHJ311" s="86"/>
      <c r="CHK311" s="86"/>
      <c r="CHL311" s="86"/>
      <c r="CHM311" s="86"/>
      <c r="CHN311" s="86"/>
      <c r="CHO311" s="86"/>
      <c r="CHP311" s="86"/>
      <c r="CHQ311" s="86"/>
      <c r="CHR311" s="86"/>
      <c r="CHS311" s="86"/>
      <c r="CHT311" s="86"/>
      <c r="CHU311" s="86"/>
      <c r="CHV311" s="86"/>
      <c r="CHW311" s="86"/>
      <c r="CHX311" s="86"/>
      <c r="CHY311" s="86"/>
      <c r="CHZ311" s="86"/>
      <c r="CIA311" s="86"/>
      <c r="CIB311" s="86"/>
      <c r="CIC311" s="86"/>
      <c r="CID311" s="86"/>
      <c r="CIE311" s="86"/>
      <c r="CIF311" s="86"/>
      <c r="CIG311" s="86"/>
      <c r="CIH311" s="86"/>
      <c r="CII311" s="86"/>
      <c r="CIJ311" s="86"/>
      <c r="CIK311" s="86"/>
      <c r="CIL311" s="86"/>
      <c r="CIM311" s="86"/>
      <c r="CIN311" s="86"/>
      <c r="CIO311" s="86"/>
      <c r="CIP311" s="86"/>
      <c r="CIQ311" s="86"/>
      <c r="CIR311" s="86"/>
      <c r="CIS311" s="86"/>
      <c r="CIT311" s="86"/>
      <c r="CIU311" s="86"/>
      <c r="CIV311" s="86"/>
      <c r="CIW311" s="86"/>
      <c r="CIX311" s="86"/>
      <c r="CIY311" s="86"/>
      <c r="CIZ311" s="86"/>
      <c r="CJA311" s="86"/>
      <c r="CJB311" s="86"/>
      <c r="CJC311" s="86"/>
      <c r="CJD311" s="86"/>
      <c r="CJE311" s="86"/>
      <c r="CJF311" s="86"/>
      <c r="CJG311" s="86"/>
      <c r="CJH311" s="86"/>
      <c r="CJI311" s="86"/>
      <c r="CJJ311" s="86"/>
      <c r="CJK311" s="86"/>
      <c r="CJL311" s="86"/>
      <c r="CJM311" s="86"/>
      <c r="CJN311" s="86"/>
      <c r="CJO311" s="86"/>
      <c r="CJP311" s="86"/>
      <c r="CJQ311" s="86"/>
      <c r="CJR311" s="86"/>
      <c r="CJS311" s="86"/>
      <c r="CJT311" s="86"/>
      <c r="CJU311" s="86"/>
      <c r="CJV311" s="86"/>
      <c r="CJW311" s="86"/>
      <c r="CJX311" s="86"/>
      <c r="CJY311" s="86"/>
      <c r="CJZ311" s="86"/>
      <c r="CKA311" s="86"/>
      <c r="CKB311" s="86"/>
      <c r="CKC311" s="86"/>
      <c r="CKD311" s="86"/>
      <c r="CKE311" s="86"/>
      <c r="CKF311" s="86"/>
      <c r="CKG311" s="86"/>
      <c r="CKH311" s="86"/>
      <c r="CKI311" s="86"/>
      <c r="CKJ311" s="86"/>
      <c r="CKK311" s="86"/>
      <c r="CKL311" s="86"/>
      <c r="CKM311" s="86"/>
      <c r="CKN311" s="86"/>
      <c r="CKO311" s="86"/>
      <c r="CKP311" s="86"/>
      <c r="CKQ311" s="86"/>
      <c r="CKR311" s="86"/>
      <c r="CKS311" s="86"/>
      <c r="CKT311" s="86"/>
      <c r="CKU311" s="86"/>
      <c r="CKV311" s="86"/>
      <c r="CKW311" s="86"/>
      <c r="CKX311" s="86"/>
      <c r="CKY311" s="86"/>
      <c r="CKZ311" s="86"/>
      <c r="CLA311" s="86"/>
      <c r="CLB311" s="86"/>
      <c r="CLC311" s="86"/>
      <c r="CLD311" s="86"/>
      <c r="CLE311" s="86"/>
      <c r="CLF311" s="86"/>
      <c r="CLG311" s="86"/>
      <c r="CLH311" s="86"/>
      <c r="CLI311" s="86"/>
      <c r="CLJ311" s="86"/>
      <c r="CLK311" s="86"/>
      <c r="CLL311" s="86"/>
      <c r="CLM311" s="86"/>
      <c r="CLN311" s="86"/>
      <c r="CLO311" s="86"/>
      <c r="CLP311" s="86"/>
      <c r="CLQ311" s="86"/>
      <c r="CLR311" s="86"/>
      <c r="CLS311" s="86"/>
      <c r="CLT311" s="86"/>
      <c r="CLU311" s="86"/>
      <c r="CLV311" s="86"/>
      <c r="CLW311" s="86"/>
      <c r="CLX311" s="86"/>
      <c r="CLY311" s="86"/>
      <c r="CLZ311" s="86"/>
      <c r="CMA311" s="86"/>
      <c r="CMB311" s="86"/>
      <c r="CMC311" s="86"/>
      <c r="CMD311" s="86"/>
      <c r="CME311" s="86"/>
      <c r="CMF311" s="86"/>
      <c r="CMG311" s="86"/>
      <c r="CMH311" s="86"/>
      <c r="CMI311" s="86"/>
      <c r="CMJ311" s="86"/>
      <c r="CMK311" s="86"/>
      <c r="CML311" s="86"/>
      <c r="CMM311" s="86"/>
      <c r="CMN311" s="86"/>
      <c r="CMO311" s="86"/>
      <c r="CMP311" s="86"/>
      <c r="CMQ311" s="86"/>
      <c r="CMR311" s="86"/>
      <c r="CMS311" s="86"/>
      <c r="CMT311" s="86"/>
      <c r="CMU311" s="86"/>
      <c r="CMV311" s="86"/>
      <c r="CMW311" s="86"/>
      <c r="CMX311" s="86"/>
      <c r="CMY311" s="86"/>
      <c r="CMZ311" s="86"/>
      <c r="CNA311" s="86"/>
      <c r="CNB311" s="86"/>
      <c r="CNC311" s="86"/>
      <c r="CND311" s="86"/>
      <c r="CNE311" s="86"/>
      <c r="CNF311" s="86"/>
      <c r="CNG311" s="86"/>
      <c r="CNH311" s="86"/>
      <c r="CNI311" s="86"/>
      <c r="CNJ311" s="86"/>
      <c r="CNK311" s="86"/>
      <c r="CNL311" s="86"/>
      <c r="CNM311" s="86"/>
      <c r="CNN311" s="86"/>
      <c r="CNO311" s="86"/>
      <c r="CNP311" s="86"/>
      <c r="CNQ311" s="86"/>
      <c r="CNR311" s="86"/>
      <c r="CNS311" s="86"/>
      <c r="CNT311" s="86"/>
      <c r="CNU311" s="86"/>
      <c r="CNV311" s="86"/>
      <c r="CNW311" s="86"/>
      <c r="CNX311" s="86"/>
      <c r="CNY311" s="86"/>
      <c r="CNZ311" s="86"/>
      <c r="COA311" s="86"/>
      <c r="COB311" s="86"/>
      <c r="COC311" s="86"/>
      <c r="COD311" s="86"/>
      <c r="COE311" s="86"/>
      <c r="COF311" s="86"/>
      <c r="COG311" s="86"/>
      <c r="COH311" s="86"/>
      <c r="COI311" s="86"/>
      <c r="COJ311" s="86"/>
      <c r="COK311" s="86"/>
      <c r="COL311" s="86"/>
      <c r="COM311" s="86"/>
      <c r="CON311" s="86"/>
      <c r="COO311" s="86"/>
      <c r="COP311" s="86"/>
      <c r="COQ311" s="86"/>
      <c r="COR311" s="86"/>
      <c r="COS311" s="86"/>
      <c r="COT311" s="86"/>
      <c r="COU311" s="86"/>
      <c r="COV311" s="86"/>
      <c r="COW311" s="86"/>
      <c r="COX311" s="86"/>
      <c r="COY311" s="86"/>
      <c r="COZ311" s="86"/>
      <c r="CPA311" s="86"/>
      <c r="CPB311" s="86"/>
      <c r="CPC311" s="86"/>
      <c r="CPD311" s="86"/>
      <c r="CPE311" s="86"/>
      <c r="CPF311" s="86"/>
      <c r="CPG311" s="86"/>
      <c r="CPH311" s="86"/>
      <c r="CPI311" s="86"/>
      <c r="CPJ311" s="86"/>
      <c r="CPK311" s="86"/>
      <c r="CPL311" s="86"/>
      <c r="CPM311" s="86"/>
      <c r="CPN311" s="86"/>
      <c r="CPO311" s="86"/>
      <c r="CPP311" s="86"/>
      <c r="CPQ311" s="86"/>
      <c r="CPR311" s="86"/>
      <c r="CPS311" s="86"/>
      <c r="CPT311" s="86"/>
      <c r="CPU311" s="86"/>
      <c r="CPV311" s="86"/>
      <c r="CPW311" s="86"/>
      <c r="CPX311" s="86"/>
      <c r="CPY311" s="86"/>
      <c r="CPZ311" s="86"/>
      <c r="CQA311" s="86"/>
      <c r="CQB311" s="86"/>
      <c r="CQC311" s="86"/>
      <c r="CQD311" s="86"/>
      <c r="CQE311" s="86"/>
      <c r="CQF311" s="86"/>
      <c r="CQG311" s="86"/>
      <c r="CQH311" s="86"/>
      <c r="CQI311" s="86"/>
      <c r="CQJ311" s="86"/>
      <c r="CQK311" s="86"/>
      <c r="CQL311" s="86"/>
      <c r="CQM311" s="86"/>
      <c r="CQN311" s="86"/>
      <c r="CQO311" s="86"/>
      <c r="CQP311" s="86"/>
      <c r="CQQ311" s="86"/>
      <c r="CQR311" s="86"/>
      <c r="CQS311" s="86"/>
      <c r="CQT311" s="86"/>
      <c r="CQU311" s="86"/>
      <c r="CQV311" s="86"/>
      <c r="CQW311" s="86"/>
      <c r="CQX311" s="86"/>
      <c r="CQY311" s="86"/>
      <c r="CQZ311" s="86"/>
      <c r="CRA311" s="86"/>
      <c r="CRB311" s="86"/>
      <c r="CRC311" s="86"/>
      <c r="CRD311" s="86"/>
      <c r="CRE311" s="86"/>
      <c r="CRF311" s="86"/>
      <c r="CRG311" s="86"/>
      <c r="CRH311" s="86"/>
      <c r="CRI311" s="86"/>
      <c r="CRJ311" s="86"/>
      <c r="CRK311" s="86"/>
      <c r="CRL311" s="86"/>
      <c r="CRM311" s="86"/>
      <c r="CRN311" s="86"/>
      <c r="CRO311" s="86"/>
      <c r="CRP311" s="86"/>
      <c r="CRQ311" s="86"/>
      <c r="CRR311" s="86"/>
      <c r="CRS311" s="86"/>
      <c r="CRT311" s="86"/>
      <c r="CRU311" s="86"/>
      <c r="CRV311" s="86"/>
      <c r="CRW311" s="86"/>
      <c r="CRX311" s="86"/>
      <c r="CRY311" s="86"/>
      <c r="CRZ311" s="86"/>
      <c r="CSA311" s="86"/>
      <c r="CSB311" s="86"/>
      <c r="CSC311" s="86"/>
      <c r="CSD311" s="86"/>
      <c r="CSE311" s="86"/>
      <c r="CSF311" s="86"/>
      <c r="CSG311" s="86"/>
      <c r="CSH311" s="86"/>
      <c r="CSI311" s="86"/>
      <c r="CSJ311" s="86"/>
      <c r="CSK311" s="86"/>
      <c r="CSL311" s="86"/>
      <c r="CSM311" s="86"/>
      <c r="CSN311" s="86"/>
      <c r="CSO311" s="86"/>
      <c r="CSP311" s="86"/>
      <c r="CSQ311" s="86"/>
      <c r="CSR311" s="86"/>
      <c r="CSS311" s="86"/>
      <c r="CST311" s="86"/>
      <c r="CSU311" s="86"/>
      <c r="CSV311" s="86"/>
      <c r="CSW311" s="86"/>
      <c r="CSX311" s="86"/>
      <c r="CSY311" s="86"/>
      <c r="CSZ311" s="86"/>
      <c r="CTA311" s="86"/>
      <c r="CTB311" s="86"/>
      <c r="CTC311" s="86"/>
      <c r="CTD311" s="86"/>
      <c r="CTE311" s="86"/>
      <c r="CTF311" s="86"/>
      <c r="CTG311" s="86"/>
      <c r="CTH311" s="86"/>
      <c r="CTI311" s="86"/>
      <c r="CTJ311" s="86"/>
      <c r="CTK311" s="86"/>
      <c r="CTL311" s="86"/>
      <c r="CTM311" s="86"/>
      <c r="CTN311" s="86"/>
      <c r="CTO311" s="86"/>
      <c r="CTP311" s="86"/>
      <c r="CTQ311" s="86"/>
      <c r="CTR311" s="86"/>
      <c r="CTS311" s="86"/>
      <c r="CTT311" s="86"/>
      <c r="CTU311" s="86"/>
      <c r="CTV311" s="86"/>
      <c r="CTW311" s="86"/>
      <c r="CTX311" s="86"/>
      <c r="CTY311" s="86"/>
      <c r="CTZ311" s="86"/>
      <c r="CUA311" s="86"/>
      <c r="CUB311" s="86"/>
      <c r="CUC311" s="86"/>
      <c r="CUD311" s="86"/>
      <c r="CUE311" s="86"/>
      <c r="CUF311" s="86"/>
      <c r="CUG311" s="86"/>
      <c r="CUH311" s="86"/>
      <c r="CUI311" s="86"/>
      <c r="CUJ311" s="86"/>
      <c r="CUK311" s="86"/>
      <c r="CUL311" s="86"/>
      <c r="CUM311" s="86"/>
      <c r="CUN311" s="86"/>
      <c r="CUO311" s="86"/>
      <c r="CUP311" s="86"/>
      <c r="CUQ311" s="86"/>
      <c r="CUR311" s="86"/>
      <c r="CUS311" s="86"/>
      <c r="CUT311" s="86"/>
      <c r="CUU311" s="86"/>
      <c r="CUV311" s="86"/>
      <c r="CUW311" s="86"/>
      <c r="CUX311" s="86"/>
      <c r="CUY311" s="86"/>
      <c r="CUZ311" s="86"/>
      <c r="CVA311" s="86"/>
      <c r="CVB311" s="86"/>
      <c r="CVC311" s="86"/>
      <c r="CVD311" s="86"/>
      <c r="CVE311" s="86"/>
      <c r="CVF311" s="86"/>
      <c r="CVG311" s="86"/>
      <c r="CVH311" s="86"/>
      <c r="CVI311" s="86"/>
      <c r="CVJ311" s="86"/>
      <c r="CVK311" s="86"/>
      <c r="CVL311" s="86"/>
      <c r="CVM311" s="86"/>
      <c r="CVN311" s="86"/>
      <c r="CVO311" s="86"/>
      <c r="CVP311" s="86"/>
      <c r="CVQ311" s="86"/>
      <c r="CVR311" s="86"/>
      <c r="CVS311" s="86"/>
      <c r="CVT311" s="86"/>
      <c r="CVU311" s="86"/>
      <c r="CVV311" s="86"/>
      <c r="CVW311" s="86"/>
      <c r="CVX311" s="86"/>
      <c r="CVY311" s="86"/>
      <c r="CVZ311" s="86"/>
      <c r="CWA311" s="86"/>
      <c r="CWB311" s="86"/>
      <c r="CWC311" s="86"/>
      <c r="CWD311" s="86"/>
      <c r="CWE311" s="86"/>
      <c r="CWF311" s="86"/>
      <c r="CWG311" s="86"/>
      <c r="CWH311" s="86"/>
      <c r="CWI311" s="86"/>
      <c r="CWJ311" s="86"/>
      <c r="CWK311" s="86"/>
      <c r="CWL311" s="86"/>
      <c r="CWM311" s="86"/>
      <c r="CWN311" s="86"/>
      <c r="CWO311" s="86"/>
      <c r="CWP311" s="86"/>
      <c r="CWQ311" s="86"/>
      <c r="CWR311" s="86"/>
      <c r="CWS311" s="86"/>
      <c r="CWT311" s="86"/>
      <c r="CWU311" s="86"/>
      <c r="CWV311" s="86"/>
      <c r="CWW311" s="86"/>
      <c r="CWX311" s="86"/>
      <c r="CWY311" s="86"/>
      <c r="CWZ311" s="86"/>
      <c r="CXA311" s="86"/>
      <c r="CXB311" s="86"/>
      <c r="CXC311" s="86"/>
      <c r="CXD311" s="86"/>
      <c r="CXE311" s="86"/>
      <c r="CXF311" s="86"/>
      <c r="CXG311" s="86"/>
      <c r="CXH311" s="86"/>
      <c r="CXI311" s="86"/>
      <c r="CXJ311" s="86"/>
      <c r="CXK311" s="86"/>
      <c r="CXL311" s="86"/>
      <c r="CXM311" s="86"/>
      <c r="CXN311" s="86"/>
      <c r="CXO311" s="86"/>
      <c r="CXP311" s="86"/>
      <c r="CXQ311" s="86"/>
      <c r="CXR311" s="86"/>
      <c r="CXS311" s="86"/>
      <c r="CXT311" s="86"/>
      <c r="CXU311" s="86"/>
      <c r="CXV311" s="86"/>
      <c r="CXW311" s="86"/>
      <c r="CXX311" s="86"/>
      <c r="CXY311" s="86"/>
      <c r="CXZ311" s="86"/>
      <c r="CYA311" s="86"/>
      <c r="CYB311" s="86"/>
      <c r="CYC311" s="86"/>
      <c r="CYD311" s="86"/>
      <c r="CYE311" s="86"/>
      <c r="CYF311" s="86"/>
      <c r="CYG311" s="86"/>
      <c r="CYH311" s="86"/>
      <c r="CYI311" s="86"/>
      <c r="CYJ311" s="86"/>
      <c r="CYK311" s="86"/>
      <c r="CYL311" s="86"/>
      <c r="CYM311" s="86"/>
      <c r="CYN311" s="86"/>
      <c r="CYO311" s="86"/>
      <c r="CYP311" s="86"/>
      <c r="CYQ311" s="86"/>
      <c r="CYR311" s="86"/>
      <c r="CYS311" s="86"/>
      <c r="CYT311" s="86"/>
      <c r="CYU311" s="86"/>
      <c r="CYV311" s="86"/>
      <c r="CYW311" s="86"/>
      <c r="CYX311" s="86"/>
      <c r="CYY311" s="86"/>
      <c r="CYZ311" s="86"/>
      <c r="CZA311" s="86"/>
      <c r="CZB311" s="86"/>
      <c r="CZC311" s="86"/>
      <c r="CZD311" s="86"/>
      <c r="CZE311" s="86"/>
      <c r="CZF311" s="86"/>
      <c r="CZG311" s="86"/>
      <c r="CZH311" s="86"/>
      <c r="CZI311" s="86"/>
      <c r="CZJ311" s="86"/>
      <c r="CZK311" s="86"/>
      <c r="CZL311" s="86"/>
      <c r="CZM311" s="86"/>
      <c r="CZN311" s="86"/>
      <c r="CZO311" s="86"/>
      <c r="CZP311" s="86"/>
      <c r="CZQ311" s="86"/>
      <c r="CZR311" s="86"/>
      <c r="CZS311" s="86"/>
      <c r="CZT311" s="86"/>
      <c r="CZU311" s="86"/>
      <c r="CZV311" s="86"/>
      <c r="CZW311" s="86"/>
      <c r="CZX311" s="86"/>
      <c r="CZY311" s="86"/>
      <c r="CZZ311" s="86"/>
      <c r="DAA311" s="86"/>
      <c r="DAB311" s="86"/>
      <c r="DAC311" s="86"/>
      <c r="DAD311" s="86"/>
      <c r="DAE311" s="86"/>
      <c r="DAF311" s="86"/>
      <c r="DAG311" s="86"/>
      <c r="DAH311" s="86"/>
      <c r="DAI311" s="86"/>
      <c r="DAJ311" s="86"/>
      <c r="DAK311" s="86"/>
      <c r="DAL311" s="86"/>
      <c r="DAM311" s="86"/>
      <c r="DAN311" s="86"/>
      <c r="DAO311" s="86"/>
      <c r="DAP311" s="86"/>
      <c r="DAQ311" s="86"/>
      <c r="DAR311" s="86"/>
      <c r="DAS311" s="86"/>
      <c r="DAT311" s="86"/>
      <c r="DAU311" s="86"/>
      <c r="DAV311" s="86"/>
      <c r="DAW311" s="86"/>
      <c r="DAX311" s="86"/>
      <c r="DAY311" s="86"/>
      <c r="DAZ311" s="86"/>
      <c r="DBA311" s="86"/>
      <c r="DBB311" s="86"/>
      <c r="DBC311" s="86"/>
      <c r="DBD311" s="86"/>
      <c r="DBE311" s="86"/>
      <c r="DBF311" s="86"/>
      <c r="DBG311" s="86"/>
      <c r="DBH311" s="86"/>
      <c r="DBI311" s="86"/>
      <c r="DBJ311" s="86"/>
      <c r="DBK311" s="86"/>
      <c r="DBL311" s="86"/>
      <c r="DBM311" s="86"/>
      <c r="DBN311" s="86"/>
      <c r="DBO311" s="86"/>
      <c r="DBP311" s="86"/>
      <c r="DBQ311" s="86"/>
      <c r="DBR311" s="86"/>
      <c r="DBS311" s="86"/>
      <c r="DBT311" s="86"/>
      <c r="DBU311" s="86"/>
      <c r="DBV311" s="86"/>
      <c r="DBW311" s="86"/>
      <c r="DBX311" s="86"/>
      <c r="DBY311" s="86"/>
      <c r="DBZ311" s="86"/>
      <c r="DCA311" s="86"/>
      <c r="DCB311" s="86"/>
      <c r="DCC311" s="86"/>
      <c r="DCD311" s="86"/>
      <c r="DCE311" s="86"/>
      <c r="DCF311" s="86"/>
      <c r="DCG311" s="86"/>
      <c r="DCH311" s="86"/>
      <c r="DCI311" s="86"/>
      <c r="DCJ311" s="86"/>
      <c r="DCK311" s="86"/>
      <c r="DCL311" s="86"/>
      <c r="DCM311" s="86"/>
      <c r="DCN311" s="86"/>
      <c r="DCO311" s="86"/>
      <c r="DCP311" s="86"/>
      <c r="DCQ311" s="86"/>
      <c r="DCR311" s="86"/>
      <c r="DCS311" s="86"/>
      <c r="DCT311" s="86"/>
      <c r="DCU311" s="86"/>
      <c r="DCV311" s="86"/>
      <c r="DCW311" s="86"/>
      <c r="DCX311" s="86"/>
      <c r="DCY311" s="86"/>
      <c r="DCZ311" s="86"/>
      <c r="DDA311" s="86"/>
      <c r="DDB311" s="86"/>
      <c r="DDC311" s="86"/>
      <c r="DDD311" s="86"/>
      <c r="DDE311" s="86"/>
      <c r="DDF311" s="86"/>
      <c r="DDG311" s="86"/>
      <c r="DDH311" s="86"/>
      <c r="DDI311" s="86"/>
      <c r="DDJ311" s="86"/>
      <c r="DDK311" s="86"/>
      <c r="DDL311" s="86"/>
      <c r="DDM311" s="86"/>
      <c r="DDN311" s="86"/>
      <c r="DDO311" s="86"/>
      <c r="DDP311" s="86"/>
      <c r="DDQ311" s="86"/>
      <c r="DDR311" s="86"/>
      <c r="DDS311" s="86"/>
      <c r="DDT311" s="86"/>
      <c r="DDU311" s="86"/>
      <c r="DDV311" s="86"/>
      <c r="DDW311" s="86"/>
      <c r="DDX311" s="86"/>
      <c r="DDY311" s="86"/>
      <c r="DDZ311" s="86"/>
      <c r="DEA311" s="86"/>
      <c r="DEB311" s="86"/>
      <c r="DEC311" s="86"/>
      <c r="DED311" s="86"/>
      <c r="DEE311" s="86"/>
      <c r="DEF311" s="86"/>
      <c r="DEG311" s="86"/>
      <c r="DEH311" s="86"/>
      <c r="DEI311" s="86"/>
      <c r="DEJ311" s="86"/>
      <c r="DEK311" s="86"/>
      <c r="DEL311" s="86"/>
      <c r="DEM311" s="86"/>
      <c r="DEN311" s="86"/>
      <c r="DEO311" s="86"/>
      <c r="DEP311" s="86"/>
      <c r="DEQ311" s="86"/>
      <c r="DER311" s="86"/>
      <c r="DES311" s="86"/>
      <c r="DET311" s="86"/>
      <c r="DEU311" s="86"/>
      <c r="DEV311" s="86"/>
      <c r="DEW311" s="86"/>
      <c r="DEX311" s="86"/>
      <c r="DEY311" s="86"/>
      <c r="DEZ311" s="86"/>
      <c r="DFA311" s="86"/>
      <c r="DFB311" s="86"/>
      <c r="DFC311" s="86"/>
      <c r="DFD311" s="86"/>
      <c r="DFE311" s="86"/>
      <c r="DFF311" s="86"/>
      <c r="DFG311" s="86"/>
      <c r="DFH311" s="86"/>
      <c r="DFI311" s="86"/>
      <c r="DFJ311" s="86"/>
      <c r="DFK311" s="86"/>
      <c r="DFL311" s="86"/>
      <c r="DFM311" s="86"/>
      <c r="DFN311" s="86"/>
      <c r="DFO311" s="86"/>
      <c r="DFP311" s="86"/>
      <c r="DFQ311" s="86"/>
      <c r="DFR311" s="86"/>
      <c r="DFS311" s="86"/>
      <c r="DFT311" s="86"/>
      <c r="DFU311" s="86"/>
      <c r="DFV311" s="86"/>
      <c r="DFW311" s="86"/>
      <c r="DFX311" s="86"/>
      <c r="DFY311" s="86"/>
      <c r="DFZ311" s="86"/>
      <c r="DGA311" s="86"/>
      <c r="DGB311" s="86"/>
      <c r="DGC311" s="86"/>
      <c r="DGD311" s="86"/>
      <c r="DGE311" s="86"/>
      <c r="DGF311" s="86"/>
      <c r="DGG311" s="86"/>
      <c r="DGH311" s="86"/>
      <c r="DGI311" s="86"/>
      <c r="DGJ311" s="86"/>
      <c r="DGK311" s="86"/>
      <c r="DGL311" s="86"/>
      <c r="DGM311" s="86"/>
      <c r="DGN311" s="86"/>
      <c r="DGO311" s="86"/>
      <c r="DGP311" s="86"/>
      <c r="DGQ311" s="86"/>
      <c r="DGR311" s="86"/>
      <c r="DGS311" s="86"/>
      <c r="DGT311" s="86"/>
      <c r="DGU311" s="86"/>
      <c r="DGV311" s="86"/>
      <c r="DGW311" s="86"/>
      <c r="DGX311" s="86"/>
      <c r="DGY311" s="86"/>
      <c r="DGZ311" s="86"/>
      <c r="DHA311" s="86"/>
      <c r="DHB311" s="86"/>
      <c r="DHC311" s="86"/>
      <c r="DHD311" s="86"/>
      <c r="DHE311" s="86"/>
      <c r="DHF311" s="86"/>
      <c r="DHG311" s="86"/>
      <c r="DHH311" s="86"/>
      <c r="DHI311" s="86"/>
      <c r="DHJ311" s="86"/>
      <c r="DHK311" s="86"/>
      <c r="DHL311" s="86"/>
      <c r="DHM311" s="86"/>
      <c r="DHN311" s="86"/>
      <c r="DHO311" s="86"/>
      <c r="DHP311" s="86"/>
      <c r="DHQ311" s="86"/>
      <c r="DHR311" s="86"/>
      <c r="DHS311" s="86"/>
      <c r="DHT311" s="86"/>
      <c r="DHU311" s="86"/>
      <c r="DHV311" s="86"/>
      <c r="DHW311" s="86"/>
      <c r="DHX311" s="86"/>
      <c r="DHY311" s="86"/>
      <c r="DHZ311" s="86"/>
      <c r="DIA311" s="86"/>
      <c r="DIB311" s="86"/>
      <c r="DIC311" s="86"/>
      <c r="DID311" s="86"/>
      <c r="DIE311" s="86"/>
      <c r="DIF311" s="86"/>
      <c r="DIG311" s="86"/>
      <c r="DIH311" s="86"/>
      <c r="DII311" s="86"/>
      <c r="DIJ311" s="86"/>
      <c r="DIK311" s="86"/>
      <c r="DIL311" s="86"/>
      <c r="DIM311" s="86"/>
      <c r="DIN311" s="86"/>
      <c r="DIO311" s="86"/>
      <c r="DIP311" s="86"/>
      <c r="DIQ311" s="86"/>
      <c r="DIR311" s="86"/>
      <c r="DIS311" s="86"/>
      <c r="DIT311" s="86"/>
      <c r="DIU311" s="86"/>
      <c r="DIV311" s="86"/>
      <c r="DIW311" s="86"/>
      <c r="DIX311" s="86"/>
      <c r="DIY311" s="86"/>
      <c r="DIZ311" s="86"/>
      <c r="DJA311" s="86"/>
      <c r="DJB311" s="86"/>
      <c r="DJC311" s="86"/>
      <c r="DJD311" s="86"/>
      <c r="DJE311" s="86"/>
      <c r="DJF311" s="86"/>
      <c r="DJG311" s="86"/>
      <c r="DJH311" s="86"/>
      <c r="DJI311" s="86"/>
      <c r="DJJ311" s="86"/>
      <c r="DJK311" s="86"/>
      <c r="DJL311" s="86"/>
      <c r="DJM311" s="86"/>
      <c r="DJN311" s="86"/>
      <c r="DJO311" s="86"/>
      <c r="DJP311" s="86"/>
      <c r="DJQ311" s="86"/>
      <c r="DJR311" s="86"/>
      <c r="DJS311" s="86"/>
      <c r="DJT311" s="86"/>
      <c r="DJU311" s="86"/>
      <c r="DJV311" s="86"/>
      <c r="DJW311" s="86"/>
      <c r="DJX311" s="86"/>
      <c r="DJY311" s="86"/>
      <c r="DJZ311" s="86"/>
      <c r="DKA311" s="86"/>
      <c r="DKB311" s="86"/>
      <c r="DKC311" s="86"/>
      <c r="DKD311" s="86"/>
      <c r="DKE311" s="86"/>
      <c r="DKF311" s="86"/>
      <c r="DKG311" s="86"/>
      <c r="DKH311" s="86"/>
      <c r="DKI311" s="86"/>
      <c r="DKJ311" s="86"/>
      <c r="DKK311" s="86"/>
      <c r="DKL311" s="86"/>
      <c r="DKM311" s="86"/>
      <c r="DKN311" s="86"/>
      <c r="DKO311" s="86"/>
      <c r="DKP311" s="86"/>
      <c r="DKQ311" s="86"/>
      <c r="DKR311" s="86"/>
      <c r="DKS311" s="86"/>
      <c r="DKT311" s="86"/>
      <c r="DKU311" s="86"/>
      <c r="DKV311" s="86"/>
      <c r="DKW311" s="86"/>
      <c r="DKX311" s="86"/>
      <c r="DKY311" s="86"/>
      <c r="DKZ311" s="86"/>
      <c r="DLA311" s="86"/>
      <c r="DLB311" s="86"/>
      <c r="DLC311" s="86"/>
      <c r="DLD311" s="86"/>
      <c r="DLE311" s="86"/>
      <c r="DLF311" s="86"/>
      <c r="DLG311" s="86"/>
      <c r="DLH311" s="86"/>
      <c r="DLI311" s="86"/>
      <c r="DLJ311" s="86"/>
      <c r="DLK311" s="86"/>
      <c r="DLL311" s="86"/>
      <c r="DLM311" s="86"/>
      <c r="DLN311" s="86"/>
      <c r="DLO311" s="86"/>
      <c r="DLP311" s="86"/>
      <c r="DLQ311" s="86"/>
      <c r="DLR311" s="86"/>
      <c r="DLS311" s="86"/>
      <c r="DLT311" s="86"/>
      <c r="DLU311" s="86"/>
      <c r="DLV311" s="86"/>
      <c r="DLW311" s="86"/>
      <c r="DLX311" s="86"/>
      <c r="DLY311" s="86"/>
      <c r="DLZ311" s="86"/>
      <c r="DMA311" s="86"/>
      <c r="DMB311" s="86"/>
      <c r="DMC311" s="86"/>
      <c r="DMD311" s="86"/>
      <c r="DME311" s="86"/>
      <c r="DMF311" s="86"/>
      <c r="DMG311" s="86"/>
      <c r="DMH311" s="86"/>
      <c r="DMI311" s="86"/>
      <c r="DMJ311" s="86"/>
      <c r="DMK311" s="86"/>
      <c r="DML311" s="86"/>
      <c r="DMM311" s="86"/>
      <c r="DMN311" s="86"/>
      <c r="DMO311" s="86"/>
      <c r="DMP311" s="86"/>
      <c r="DMQ311" s="86"/>
      <c r="DMR311" s="86"/>
      <c r="DMS311" s="86"/>
      <c r="DMT311" s="86"/>
      <c r="DMU311" s="86"/>
      <c r="DMV311" s="86"/>
      <c r="DMW311" s="86"/>
      <c r="DMX311" s="86"/>
      <c r="DMY311" s="86"/>
      <c r="DMZ311" s="86"/>
      <c r="DNA311" s="86"/>
      <c r="DNB311" s="86"/>
      <c r="DNC311" s="86"/>
      <c r="DND311" s="86"/>
      <c r="DNE311" s="86"/>
      <c r="DNF311" s="86"/>
      <c r="DNG311" s="86"/>
      <c r="DNH311" s="86"/>
      <c r="DNI311" s="86"/>
      <c r="DNJ311" s="86"/>
      <c r="DNK311" s="86"/>
      <c r="DNL311" s="86"/>
      <c r="DNM311" s="86"/>
      <c r="DNN311" s="86"/>
      <c r="DNO311" s="86"/>
      <c r="DNP311" s="86"/>
      <c r="DNQ311" s="86"/>
      <c r="DNR311" s="86"/>
      <c r="DNS311" s="86"/>
      <c r="DNT311" s="86"/>
      <c r="DNU311" s="86"/>
      <c r="DNV311" s="86"/>
      <c r="DNW311" s="86"/>
      <c r="DNX311" s="86"/>
      <c r="DNY311" s="86"/>
      <c r="DNZ311" s="86"/>
      <c r="DOA311" s="86"/>
      <c r="DOB311" s="86"/>
      <c r="DOC311" s="86"/>
      <c r="DOD311" s="86"/>
      <c r="DOE311" s="86"/>
      <c r="DOF311" s="86"/>
      <c r="DOG311" s="86"/>
      <c r="DOH311" s="86"/>
      <c r="DOI311" s="86"/>
      <c r="DOJ311" s="86"/>
      <c r="DOK311" s="86"/>
      <c r="DOL311" s="86"/>
      <c r="DOM311" s="86"/>
      <c r="DON311" s="86"/>
      <c r="DOO311" s="86"/>
      <c r="DOP311" s="86"/>
      <c r="DOQ311" s="86"/>
      <c r="DOR311" s="86"/>
      <c r="DOS311" s="86"/>
      <c r="DOT311" s="86"/>
      <c r="DOU311" s="86"/>
      <c r="DOV311" s="86"/>
      <c r="DOW311" s="86"/>
      <c r="DOX311" s="86"/>
      <c r="DOY311" s="86"/>
      <c r="DOZ311" s="86"/>
      <c r="DPA311" s="86"/>
      <c r="DPB311" s="86"/>
      <c r="DPC311" s="86"/>
      <c r="DPD311" s="86"/>
      <c r="DPE311" s="86"/>
      <c r="DPF311" s="86"/>
      <c r="DPG311" s="86"/>
      <c r="DPH311" s="86"/>
      <c r="DPI311" s="86"/>
      <c r="DPJ311" s="86"/>
      <c r="DPK311" s="86"/>
      <c r="DPL311" s="86"/>
      <c r="DPM311" s="86"/>
      <c r="DPN311" s="86"/>
      <c r="DPO311" s="86"/>
      <c r="DPP311" s="86"/>
      <c r="DPQ311" s="86"/>
      <c r="DPR311" s="86"/>
      <c r="DPS311" s="86"/>
      <c r="DPT311" s="86"/>
      <c r="DPU311" s="86"/>
      <c r="DPV311" s="86"/>
      <c r="DPW311" s="86"/>
      <c r="DPX311" s="86"/>
      <c r="DPY311" s="86"/>
      <c r="DPZ311" s="86"/>
      <c r="DQA311" s="86"/>
      <c r="DQB311" s="86"/>
      <c r="DQC311" s="86"/>
      <c r="DQD311" s="86"/>
      <c r="DQE311" s="86"/>
      <c r="DQF311" s="86"/>
      <c r="DQG311" s="86"/>
      <c r="DQH311" s="86"/>
      <c r="DQI311" s="86"/>
      <c r="DQJ311" s="86"/>
      <c r="DQK311" s="86"/>
      <c r="DQL311" s="86"/>
      <c r="DQM311" s="86"/>
      <c r="DQN311" s="86"/>
      <c r="DQO311" s="86"/>
      <c r="DQP311" s="86"/>
      <c r="DQQ311" s="86"/>
      <c r="DQR311" s="86"/>
      <c r="DQS311" s="86"/>
      <c r="DQT311" s="86"/>
      <c r="DQU311" s="86"/>
      <c r="DQV311" s="86"/>
      <c r="DQW311" s="86"/>
      <c r="DQX311" s="86"/>
      <c r="DQY311" s="86"/>
      <c r="DQZ311" s="86"/>
      <c r="DRA311" s="86"/>
      <c r="DRB311" s="86"/>
      <c r="DRC311" s="86"/>
      <c r="DRD311" s="86"/>
      <c r="DRE311" s="86"/>
      <c r="DRF311" s="86"/>
      <c r="DRG311" s="86"/>
      <c r="DRH311" s="86"/>
      <c r="DRI311" s="86"/>
      <c r="DRJ311" s="86"/>
      <c r="DRK311" s="86"/>
      <c r="DRL311" s="86"/>
      <c r="DRM311" s="86"/>
      <c r="DRN311" s="86"/>
      <c r="DRO311" s="86"/>
      <c r="DRP311" s="86"/>
      <c r="DRQ311" s="86"/>
      <c r="DRR311" s="86"/>
      <c r="DRS311" s="86"/>
      <c r="DRT311" s="86"/>
      <c r="DRU311" s="86"/>
      <c r="DRV311" s="86"/>
      <c r="DRW311" s="86"/>
      <c r="DRX311" s="86"/>
      <c r="DRY311" s="86"/>
      <c r="DRZ311" s="86"/>
      <c r="DSA311" s="86"/>
      <c r="DSB311" s="86"/>
      <c r="DSC311" s="86"/>
      <c r="DSD311" s="86"/>
      <c r="DSE311" s="86"/>
      <c r="DSF311" s="86"/>
      <c r="DSG311" s="86"/>
      <c r="DSH311" s="86"/>
      <c r="DSI311" s="86"/>
      <c r="DSJ311" s="86"/>
      <c r="DSK311" s="86"/>
      <c r="DSL311" s="86"/>
      <c r="DSM311" s="86"/>
      <c r="DSN311" s="86"/>
      <c r="DSO311" s="86"/>
      <c r="DSP311" s="86"/>
      <c r="DSQ311" s="86"/>
      <c r="DSR311" s="86"/>
      <c r="DSS311" s="86"/>
      <c r="DST311" s="86"/>
      <c r="DSU311" s="86"/>
      <c r="DSV311" s="86"/>
      <c r="DSW311" s="86"/>
      <c r="DSX311" s="86"/>
      <c r="DSY311" s="86"/>
      <c r="DSZ311" s="86"/>
      <c r="DTA311" s="86"/>
      <c r="DTB311" s="86"/>
      <c r="DTC311" s="86"/>
      <c r="DTD311" s="86"/>
      <c r="DTE311" s="86"/>
      <c r="DTF311" s="86"/>
      <c r="DTG311" s="86"/>
      <c r="DTH311" s="86"/>
      <c r="DTI311" s="86"/>
      <c r="DTJ311" s="86"/>
      <c r="DTK311" s="86"/>
      <c r="DTL311" s="86"/>
      <c r="DTM311" s="86"/>
      <c r="DTN311" s="86"/>
      <c r="DTO311" s="86"/>
      <c r="DTP311" s="86"/>
      <c r="DTQ311" s="86"/>
      <c r="DTR311" s="86"/>
      <c r="DTS311" s="86"/>
      <c r="DTT311" s="86"/>
      <c r="DTU311" s="86"/>
      <c r="DTV311" s="86"/>
      <c r="DTW311" s="86"/>
      <c r="DTX311" s="86"/>
      <c r="DTY311" s="86"/>
      <c r="DTZ311" s="86"/>
      <c r="DUA311" s="86"/>
      <c r="DUB311" s="86"/>
      <c r="DUC311" s="86"/>
      <c r="DUD311" s="86"/>
      <c r="DUE311" s="86"/>
      <c r="DUF311" s="86"/>
      <c r="DUG311" s="86"/>
      <c r="DUH311" s="86"/>
      <c r="DUI311" s="86"/>
      <c r="DUJ311" s="86"/>
      <c r="DUK311" s="86"/>
      <c r="DUL311" s="86"/>
      <c r="DUM311" s="86"/>
      <c r="DUN311" s="86"/>
      <c r="DUO311" s="86"/>
      <c r="DUP311" s="86"/>
      <c r="DUQ311" s="86"/>
      <c r="DUR311" s="86"/>
      <c r="DUS311" s="86"/>
      <c r="DUT311" s="86"/>
      <c r="DUU311" s="86"/>
      <c r="DUV311" s="86"/>
      <c r="DUW311" s="86"/>
      <c r="DUX311" s="86"/>
      <c r="DUY311" s="86"/>
      <c r="DUZ311" s="86"/>
      <c r="DVA311" s="86"/>
      <c r="DVB311" s="86"/>
      <c r="DVC311" s="86"/>
      <c r="DVD311" s="86"/>
      <c r="DVE311" s="86"/>
      <c r="DVF311" s="86"/>
      <c r="DVG311" s="86"/>
      <c r="DVH311" s="86"/>
      <c r="DVI311" s="86"/>
      <c r="DVJ311" s="86"/>
      <c r="DVK311" s="86"/>
      <c r="DVL311" s="86"/>
      <c r="DVM311" s="86"/>
      <c r="DVN311" s="86"/>
      <c r="DVO311" s="86"/>
      <c r="DVP311" s="86"/>
      <c r="DVQ311" s="86"/>
      <c r="DVR311" s="86"/>
      <c r="DVS311" s="86"/>
      <c r="DVT311" s="86"/>
      <c r="DVU311" s="86"/>
      <c r="DVV311" s="86"/>
      <c r="DVW311" s="86"/>
      <c r="DVX311" s="86"/>
      <c r="DVY311" s="86"/>
      <c r="DVZ311" s="86"/>
      <c r="DWA311" s="86"/>
      <c r="DWB311" s="86"/>
      <c r="DWC311" s="86"/>
      <c r="DWD311" s="86"/>
      <c r="DWE311" s="86"/>
      <c r="DWF311" s="86"/>
      <c r="DWG311" s="86"/>
      <c r="DWH311" s="86"/>
      <c r="DWI311" s="86"/>
      <c r="DWJ311" s="86"/>
      <c r="DWK311" s="86"/>
      <c r="DWL311" s="86"/>
      <c r="DWM311" s="86"/>
      <c r="DWN311" s="86"/>
      <c r="DWO311" s="86"/>
      <c r="DWP311" s="86"/>
      <c r="DWQ311" s="86"/>
      <c r="DWR311" s="86"/>
      <c r="DWS311" s="86"/>
      <c r="DWT311" s="86"/>
      <c r="DWU311" s="86"/>
      <c r="DWV311" s="86"/>
      <c r="DWW311" s="86"/>
      <c r="DWX311" s="86"/>
      <c r="DWY311" s="86"/>
      <c r="DWZ311" s="86"/>
      <c r="DXA311" s="86"/>
      <c r="DXB311" s="86"/>
      <c r="DXC311" s="86"/>
      <c r="DXD311" s="86"/>
      <c r="DXE311" s="86"/>
      <c r="DXF311" s="86"/>
      <c r="DXG311" s="86"/>
      <c r="DXH311" s="86"/>
      <c r="DXI311" s="86"/>
      <c r="DXJ311" s="86"/>
      <c r="DXK311" s="86"/>
      <c r="DXL311" s="86"/>
      <c r="DXM311" s="86"/>
      <c r="DXN311" s="86"/>
      <c r="DXO311" s="86"/>
      <c r="DXP311" s="86"/>
      <c r="DXQ311" s="86"/>
      <c r="DXR311" s="86"/>
      <c r="DXS311" s="86"/>
      <c r="DXT311" s="86"/>
      <c r="DXU311" s="86"/>
      <c r="DXV311" s="86"/>
      <c r="DXW311" s="86"/>
      <c r="DXX311" s="86"/>
      <c r="DXY311" s="86"/>
      <c r="DXZ311" s="86"/>
      <c r="DYA311" s="86"/>
      <c r="DYB311" s="86"/>
      <c r="DYC311" s="86"/>
      <c r="DYD311" s="86"/>
      <c r="DYE311" s="86"/>
      <c r="DYF311" s="86"/>
      <c r="DYG311" s="86"/>
      <c r="DYH311" s="86"/>
      <c r="DYI311" s="86"/>
      <c r="DYJ311" s="86"/>
      <c r="DYK311" s="86"/>
      <c r="DYL311" s="86"/>
      <c r="DYM311" s="86"/>
      <c r="DYN311" s="86"/>
      <c r="DYO311" s="86"/>
      <c r="DYP311" s="86"/>
      <c r="DYQ311" s="86"/>
      <c r="DYR311" s="86"/>
      <c r="DYS311" s="86"/>
      <c r="DYT311" s="86"/>
      <c r="DYU311" s="86"/>
      <c r="DYV311" s="86"/>
      <c r="DYW311" s="86"/>
      <c r="DYX311" s="86"/>
      <c r="DYY311" s="86"/>
      <c r="DYZ311" s="86"/>
      <c r="DZA311" s="86"/>
      <c r="DZB311" s="86"/>
      <c r="DZC311" s="86"/>
      <c r="DZD311" s="86"/>
      <c r="DZE311" s="86"/>
      <c r="DZF311" s="86"/>
      <c r="DZG311" s="86"/>
      <c r="DZH311" s="86"/>
      <c r="DZI311" s="86"/>
      <c r="DZJ311" s="86"/>
      <c r="DZK311" s="86"/>
      <c r="DZL311" s="86"/>
      <c r="DZM311" s="86"/>
      <c r="DZN311" s="86"/>
      <c r="DZO311" s="86"/>
      <c r="DZP311" s="86"/>
      <c r="DZQ311" s="86"/>
      <c r="DZR311" s="86"/>
      <c r="DZS311" s="86"/>
      <c r="DZT311" s="86"/>
      <c r="DZU311" s="86"/>
      <c r="DZV311" s="86"/>
      <c r="DZW311" s="86"/>
      <c r="DZX311" s="86"/>
      <c r="DZY311" s="86"/>
      <c r="DZZ311" s="86"/>
      <c r="EAA311" s="86"/>
      <c r="EAB311" s="86"/>
      <c r="EAC311" s="86"/>
      <c r="EAD311" s="86"/>
      <c r="EAE311" s="86"/>
      <c r="EAF311" s="86"/>
      <c r="EAG311" s="86"/>
      <c r="EAH311" s="86"/>
      <c r="EAI311" s="86"/>
      <c r="EAJ311" s="86"/>
      <c r="EAK311" s="86"/>
      <c r="EAL311" s="86"/>
      <c r="EAM311" s="86"/>
      <c r="EAN311" s="86"/>
      <c r="EAO311" s="86"/>
      <c r="EAP311" s="86"/>
      <c r="EAQ311" s="86"/>
      <c r="EAR311" s="86"/>
      <c r="EAS311" s="86"/>
      <c r="EAT311" s="86"/>
      <c r="EAU311" s="86"/>
      <c r="EAV311" s="86"/>
      <c r="EAW311" s="86"/>
      <c r="EAX311" s="86"/>
      <c r="EAY311" s="86"/>
      <c r="EAZ311" s="86"/>
      <c r="EBA311" s="86"/>
      <c r="EBB311" s="86"/>
      <c r="EBC311" s="86"/>
      <c r="EBD311" s="86"/>
      <c r="EBE311" s="86"/>
      <c r="EBF311" s="86"/>
      <c r="EBG311" s="86"/>
      <c r="EBH311" s="86"/>
      <c r="EBI311" s="86"/>
      <c r="EBJ311" s="86"/>
      <c r="EBK311" s="86"/>
      <c r="EBL311" s="86"/>
      <c r="EBM311" s="86"/>
      <c r="EBN311" s="86"/>
      <c r="EBO311" s="86"/>
      <c r="EBP311" s="86"/>
      <c r="EBQ311" s="86"/>
      <c r="EBR311" s="86"/>
      <c r="EBS311" s="86"/>
      <c r="EBT311" s="86"/>
      <c r="EBU311" s="86"/>
      <c r="EBV311" s="86"/>
      <c r="EBW311" s="86"/>
      <c r="EBX311" s="86"/>
      <c r="EBY311" s="86"/>
      <c r="EBZ311" s="86"/>
      <c r="ECA311" s="86"/>
      <c r="ECB311" s="86"/>
      <c r="ECC311" s="86"/>
      <c r="ECD311" s="86"/>
      <c r="ECE311" s="86"/>
      <c r="ECF311" s="86"/>
      <c r="ECG311" s="86"/>
      <c r="ECH311" s="86"/>
      <c r="ECI311" s="86"/>
      <c r="ECJ311" s="86"/>
      <c r="ECK311" s="86"/>
      <c r="ECL311" s="86"/>
      <c r="ECM311" s="86"/>
      <c r="ECN311" s="86"/>
      <c r="ECO311" s="86"/>
      <c r="ECP311" s="86"/>
      <c r="ECQ311" s="86"/>
      <c r="ECR311" s="86"/>
      <c r="ECS311" s="86"/>
      <c r="ECT311" s="86"/>
      <c r="ECU311" s="86"/>
      <c r="ECV311" s="86"/>
      <c r="ECW311" s="86"/>
      <c r="ECX311" s="86"/>
      <c r="ECY311" s="86"/>
      <c r="ECZ311" s="86"/>
      <c r="EDA311" s="86"/>
      <c r="EDB311" s="86"/>
      <c r="EDC311" s="86"/>
      <c r="EDD311" s="86"/>
      <c r="EDE311" s="86"/>
      <c r="EDF311" s="86"/>
      <c r="EDG311" s="86"/>
      <c r="EDH311" s="86"/>
      <c r="EDI311" s="86"/>
      <c r="EDJ311" s="86"/>
      <c r="EDK311" s="86"/>
      <c r="EDL311" s="86"/>
      <c r="EDM311" s="86"/>
      <c r="EDN311" s="86"/>
      <c r="EDO311" s="86"/>
      <c r="EDP311" s="86"/>
      <c r="EDQ311" s="86"/>
      <c r="EDR311" s="86"/>
      <c r="EDS311" s="86"/>
      <c r="EDT311" s="86"/>
      <c r="EDU311" s="86"/>
      <c r="EDV311" s="86"/>
      <c r="EDW311" s="86"/>
      <c r="EDX311" s="86"/>
      <c r="EDY311" s="86"/>
      <c r="EDZ311" s="86"/>
      <c r="EEA311" s="86"/>
      <c r="EEB311" s="86"/>
      <c r="EEC311" s="86"/>
      <c r="EED311" s="86"/>
      <c r="EEE311" s="86"/>
      <c r="EEF311" s="86"/>
      <c r="EEG311" s="86"/>
      <c r="EEH311" s="86"/>
      <c r="EEI311" s="86"/>
      <c r="EEJ311" s="86"/>
      <c r="EEK311" s="86"/>
      <c r="EEL311" s="86"/>
      <c r="EEM311" s="86"/>
      <c r="EEN311" s="86"/>
      <c r="EEO311" s="86"/>
      <c r="EEP311" s="86"/>
      <c r="EEQ311" s="86"/>
      <c r="EER311" s="86"/>
      <c r="EES311" s="86"/>
      <c r="EET311" s="86"/>
      <c r="EEU311" s="86"/>
      <c r="EEV311" s="86"/>
      <c r="EEW311" s="86"/>
      <c r="EEX311" s="86"/>
      <c r="EEY311" s="86"/>
      <c r="EEZ311" s="86"/>
      <c r="EFA311" s="86"/>
      <c r="EFB311" s="86"/>
      <c r="EFC311" s="86"/>
      <c r="EFD311" s="86"/>
      <c r="EFE311" s="86"/>
      <c r="EFF311" s="86"/>
      <c r="EFG311" s="86"/>
      <c r="EFH311" s="86"/>
      <c r="EFI311" s="86"/>
      <c r="EFJ311" s="86"/>
      <c r="EFK311" s="86"/>
      <c r="EFL311" s="86"/>
      <c r="EFM311" s="86"/>
      <c r="EFN311" s="86"/>
      <c r="EFO311" s="86"/>
      <c r="EFP311" s="86"/>
      <c r="EFQ311" s="86"/>
      <c r="EFR311" s="86"/>
      <c r="EFS311" s="86"/>
      <c r="EFT311" s="86"/>
      <c r="EFU311" s="86"/>
      <c r="EFV311" s="86"/>
      <c r="EFW311" s="86"/>
      <c r="EFX311" s="86"/>
      <c r="EFY311" s="86"/>
      <c r="EFZ311" s="86"/>
      <c r="EGA311" s="86"/>
      <c r="EGB311" s="86"/>
      <c r="EGC311" s="86"/>
      <c r="EGD311" s="86"/>
      <c r="EGE311" s="86"/>
      <c r="EGF311" s="86"/>
      <c r="EGG311" s="86"/>
      <c r="EGH311" s="86"/>
      <c r="EGI311" s="86"/>
      <c r="EGJ311" s="86"/>
      <c r="EGK311" s="86"/>
      <c r="EGL311" s="86"/>
      <c r="EGM311" s="86"/>
      <c r="EGN311" s="86"/>
      <c r="EGO311" s="86"/>
      <c r="EGP311" s="86"/>
      <c r="EGQ311" s="86"/>
      <c r="EGR311" s="86"/>
      <c r="EGS311" s="86"/>
      <c r="EGT311" s="86"/>
      <c r="EGU311" s="86"/>
      <c r="EGV311" s="86"/>
      <c r="EGW311" s="86"/>
      <c r="EGX311" s="86"/>
      <c r="EGY311" s="86"/>
      <c r="EGZ311" s="86"/>
      <c r="EHA311" s="86"/>
      <c r="EHB311" s="86"/>
      <c r="EHC311" s="86"/>
      <c r="EHD311" s="86"/>
      <c r="EHE311" s="86"/>
      <c r="EHF311" s="86"/>
      <c r="EHG311" s="86"/>
      <c r="EHH311" s="86"/>
      <c r="EHI311" s="86"/>
      <c r="EHJ311" s="86"/>
      <c r="EHK311" s="86"/>
      <c r="EHL311" s="86"/>
      <c r="EHM311" s="86"/>
      <c r="EHN311" s="86"/>
      <c r="EHO311" s="86"/>
      <c r="EHP311" s="86"/>
      <c r="EHQ311" s="86"/>
      <c r="EHR311" s="86"/>
      <c r="EHS311" s="86"/>
      <c r="EHT311" s="86"/>
      <c r="EHU311" s="86"/>
      <c r="EHV311" s="86"/>
      <c r="EHW311" s="86"/>
      <c r="EHX311" s="86"/>
      <c r="EHY311" s="86"/>
      <c r="EHZ311" s="86"/>
      <c r="EIA311" s="86"/>
      <c r="EIB311" s="86"/>
      <c r="EIC311" s="86"/>
      <c r="EID311" s="86"/>
      <c r="EIE311" s="86"/>
      <c r="EIF311" s="86"/>
      <c r="EIG311" s="86"/>
      <c r="EIH311" s="86"/>
      <c r="EII311" s="86"/>
      <c r="EIJ311" s="86"/>
      <c r="EIK311" s="86"/>
      <c r="EIL311" s="86"/>
      <c r="EIM311" s="86"/>
      <c r="EIN311" s="86"/>
      <c r="EIO311" s="86"/>
      <c r="EIP311" s="86"/>
      <c r="EIQ311" s="86"/>
      <c r="EIR311" s="86"/>
      <c r="EIS311" s="86"/>
      <c r="EIT311" s="86"/>
      <c r="EIU311" s="86"/>
      <c r="EIV311" s="86"/>
      <c r="EIW311" s="86"/>
      <c r="EIX311" s="86"/>
      <c r="EIY311" s="86"/>
      <c r="EIZ311" s="86"/>
      <c r="EJA311" s="86"/>
      <c r="EJB311" s="86"/>
      <c r="EJC311" s="86"/>
      <c r="EJD311" s="86"/>
      <c r="EJE311" s="86"/>
      <c r="EJF311" s="86"/>
      <c r="EJG311" s="86"/>
      <c r="EJH311" s="86"/>
      <c r="EJI311" s="86"/>
      <c r="EJJ311" s="86"/>
      <c r="EJK311" s="86"/>
      <c r="EJL311" s="86"/>
      <c r="EJM311" s="86"/>
      <c r="EJN311" s="86"/>
      <c r="EJO311" s="86"/>
      <c r="EJP311" s="86"/>
      <c r="EJQ311" s="86"/>
      <c r="EJR311" s="86"/>
      <c r="EJS311" s="86"/>
      <c r="EJT311" s="86"/>
      <c r="EJU311" s="86"/>
      <c r="EJV311" s="86"/>
      <c r="EJW311" s="86"/>
      <c r="EJX311" s="86"/>
      <c r="EJY311" s="86"/>
      <c r="EJZ311" s="86"/>
      <c r="EKA311" s="86"/>
      <c r="EKB311" s="86"/>
      <c r="EKC311" s="86"/>
      <c r="EKD311" s="86"/>
      <c r="EKE311" s="86"/>
      <c r="EKF311" s="86"/>
      <c r="EKG311" s="86"/>
      <c r="EKH311" s="86"/>
      <c r="EKI311" s="86"/>
      <c r="EKJ311" s="86"/>
      <c r="EKK311" s="86"/>
      <c r="EKL311" s="86"/>
      <c r="EKM311" s="86"/>
      <c r="EKN311" s="86"/>
      <c r="EKO311" s="86"/>
      <c r="EKP311" s="86"/>
      <c r="EKQ311" s="86"/>
      <c r="EKR311" s="86"/>
      <c r="EKS311" s="86"/>
      <c r="EKT311" s="86"/>
      <c r="EKU311" s="86"/>
      <c r="EKV311" s="86"/>
      <c r="EKW311" s="86"/>
      <c r="EKX311" s="86"/>
      <c r="EKY311" s="86"/>
      <c r="EKZ311" s="86"/>
      <c r="ELA311" s="86"/>
      <c r="ELB311" s="86"/>
      <c r="ELC311" s="86"/>
      <c r="ELD311" s="86"/>
      <c r="ELE311" s="86"/>
      <c r="ELF311" s="86"/>
      <c r="ELG311" s="86"/>
      <c r="ELH311" s="86"/>
      <c r="ELI311" s="86"/>
      <c r="ELJ311" s="86"/>
      <c r="ELK311" s="86"/>
      <c r="ELL311" s="86"/>
      <c r="ELM311" s="86"/>
      <c r="ELN311" s="86"/>
      <c r="ELO311" s="86"/>
      <c r="ELP311" s="86"/>
      <c r="ELQ311" s="86"/>
      <c r="ELR311" s="86"/>
      <c r="ELS311" s="86"/>
      <c r="ELT311" s="86"/>
      <c r="ELU311" s="86"/>
      <c r="ELV311" s="86"/>
      <c r="ELW311" s="86"/>
      <c r="ELX311" s="86"/>
      <c r="ELY311" s="86"/>
      <c r="ELZ311" s="86"/>
      <c r="EMA311" s="86"/>
      <c r="EMB311" s="86"/>
      <c r="EMC311" s="86"/>
      <c r="EMD311" s="86"/>
      <c r="EME311" s="86"/>
      <c r="EMF311" s="86"/>
      <c r="EMG311" s="86"/>
      <c r="EMH311" s="86"/>
      <c r="EMI311" s="86"/>
      <c r="EMJ311" s="86"/>
      <c r="EMK311" s="86"/>
      <c r="EML311" s="86"/>
      <c r="EMM311" s="86"/>
      <c r="EMN311" s="86"/>
      <c r="EMO311" s="86"/>
      <c r="EMP311" s="86"/>
      <c r="EMQ311" s="86"/>
      <c r="EMR311" s="86"/>
      <c r="EMS311" s="86"/>
      <c r="EMT311" s="86"/>
      <c r="EMU311" s="86"/>
      <c r="EMV311" s="86"/>
      <c r="EMW311" s="86"/>
      <c r="EMX311" s="86"/>
      <c r="EMY311" s="86"/>
      <c r="EMZ311" s="86"/>
      <c r="ENA311" s="86"/>
      <c r="ENB311" s="86"/>
      <c r="ENC311" s="86"/>
      <c r="END311" s="86"/>
      <c r="ENE311" s="86"/>
      <c r="ENF311" s="86"/>
      <c r="ENG311" s="86"/>
      <c r="ENH311" s="86"/>
      <c r="ENI311" s="86"/>
      <c r="ENJ311" s="86"/>
      <c r="ENK311" s="86"/>
      <c r="ENL311" s="86"/>
      <c r="ENM311" s="86"/>
      <c r="ENN311" s="86"/>
      <c r="ENO311" s="86"/>
      <c r="ENP311" s="86"/>
      <c r="ENQ311" s="86"/>
      <c r="ENR311" s="86"/>
      <c r="ENS311" s="86"/>
      <c r="ENT311" s="86"/>
      <c r="ENU311" s="86"/>
      <c r="ENV311" s="86"/>
      <c r="ENW311" s="86"/>
      <c r="ENX311" s="86"/>
      <c r="ENY311" s="86"/>
      <c r="ENZ311" s="86"/>
      <c r="EOA311" s="86"/>
      <c r="EOB311" s="86"/>
      <c r="EOC311" s="86"/>
      <c r="EOD311" s="86"/>
      <c r="EOE311" s="86"/>
      <c r="EOF311" s="86"/>
      <c r="EOG311" s="86"/>
      <c r="EOH311" s="86"/>
      <c r="EOI311" s="86"/>
      <c r="EOJ311" s="86"/>
      <c r="EOK311" s="86"/>
      <c r="EOL311" s="86"/>
      <c r="EOM311" s="86"/>
      <c r="EON311" s="86"/>
      <c r="EOO311" s="86"/>
      <c r="EOP311" s="86"/>
      <c r="EOQ311" s="86"/>
      <c r="EOR311" s="86"/>
      <c r="EOS311" s="86"/>
      <c r="EOT311" s="86"/>
      <c r="EOU311" s="86"/>
      <c r="EOV311" s="86"/>
      <c r="EOW311" s="86"/>
      <c r="EOX311" s="86"/>
      <c r="EOY311" s="86"/>
      <c r="EOZ311" s="86"/>
      <c r="EPA311" s="86"/>
      <c r="EPB311" s="86"/>
      <c r="EPC311" s="86"/>
      <c r="EPD311" s="86"/>
      <c r="EPE311" s="86"/>
      <c r="EPF311" s="86"/>
      <c r="EPG311" s="86"/>
      <c r="EPH311" s="86"/>
      <c r="EPI311" s="86"/>
      <c r="EPJ311" s="86"/>
      <c r="EPK311" s="86"/>
      <c r="EPL311" s="86"/>
      <c r="EPM311" s="86"/>
      <c r="EPN311" s="86"/>
      <c r="EPO311" s="86"/>
      <c r="EPP311" s="86"/>
      <c r="EPQ311" s="86"/>
      <c r="EPR311" s="86"/>
      <c r="EPS311" s="86"/>
      <c r="EPT311" s="86"/>
      <c r="EPU311" s="86"/>
      <c r="EPV311" s="86"/>
      <c r="EPW311" s="86"/>
      <c r="EPX311" s="86"/>
      <c r="EPY311" s="86"/>
      <c r="EPZ311" s="86"/>
      <c r="EQA311" s="86"/>
      <c r="EQB311" s="86"/>
      <c r="EQC311" s="86"/>
      <c r="EQD311" s="86"/>
      <c r="EQE311" s="86"/>
      <c r="EQF311" s="86"/>
      <c r="EQG311" s="86"/>
      <c r="EQH311" s="86"/>
      <c r="EQI311" s="86"/>
      <c r="EQJ311" s="86"/>
      <c r="EQK311" s="86"/>
      <c r="EQL311" s="86"/>
      <c r="EQM311" s="86"/>
      <c r="EQN311" s="86"/>
      <c r="EQO311" s="86"/>
      <c r="EQP311" s="86"/>
      <c r="EQQ311" s="86"/>
      <c r="EQR311" s="86"/>
      <c r="EQS311" s="86"/>
      <c r="EQT311" s="86"/>
      <c r="EQU311" s="86"/>
      <c r="EQV311" s="86"/>
      <c r="EQW311" s="86"/>
      <c r="EQX311" s="86"/>
      <c r="EQY311" s="86"/>
      <c r="EQZ311" s="86"/>
      <c r="ERA311" s="86"/>
      <c r="ERB311" s="86"/>
      <c r="ERC311" s="86"/>
      <c r="ERD311" s="86"/>
      <c r="ERE311" s="86"/>
      <c r="ERF311" s="86"/>
      <c r="ERG311" s="86"/>
      <c r="ERH311" s="86"/>
      <c r="ERI311" s="86"/>
      <c r="ERJ311" s="86"/>
      <c r="ERK311" s="86"/>
      <c r="ERL311" s="86"/>
      <c r="ERM311" s="86"/>
      <c r="ERN311" s="86"/>
      <c r="ERO311" s="86"/>
      <c r="ERP311" s="86"/>
      <c r="ERQ311" s="86"/>
      <c r="ERR311" s="86"/>
      <c r="ERS311" s="86"/>
      <c r="ERT311" s="86"/>
      <c r="ERU311" s="86"/>
      <c r="ERV311" s="86"/>
      <c r="ERW311" s="86"/>
      <c r="ERX311" s="86"/>
      <c r="ERY311" s="86"/>
      <c r="ERZ311" s="86"/>
      <c r="ESA311" s="86"/>
      <c r="ESB311" s="86"/>
      <c r="ESC311" s="86"/>
      <c r="ESD311" s="86"/>
      <c r="ESE311" s="86"/>
      <c r="ESF311" s="86"/>
      <c r="ESG311" s="86"/>
      <c r="ESH311" s="86"/>
      <c r="ESI311" s="86"/>
      <c r="ESJ311" s="86"/>
      <c r="ESK311" s="86"/>
      <c r="ESL311" s="86"/>
      <c r="ESM311" s="86"/>
      <c r="ESN311" s="86"/>
      <c r="ESO311" s="86"/>
      <c r="ESP311" s="86"/>
      <c r="ESQ311" s="86"/>
      <c r="ESR311" s="86"/>
      <c r="ESS311" s="86"/>
      <c r="EST311" s="86"/>
      <c r="ESU311" s="86"/>
      <c r="ESV311" s="86"/>
      <c r="ESW311" s="86"/>
      <c r="ESX311" s="86"/>
      <c r="ESY311" s="86"/>
      <c r="ESZ311" s="86"/>
      <c r="ETA311" s="86"/>
      <c r="ETB311" s="86"/>
      <c r="ETC311" s="86"/>
      <c r="ETD311" s="86"/>
      <c r="ETE311" s="86"/>
      <c r="ETF311" s="86"/>
      <c r="ETG311" s="86"/>
      <c r="ETH311" s="86"/>
      <c r="ETI311" s="86"/>
      <c r="ETJ311" s="86"/>
      <c r="ETK311" s="86"/>
      <c r="ETL311" s="86"/>
      <c r="ETM311" s="86"/>
      <c r="ETN311" s="86"/>
      <c r="ETO311" s="86"/>
      <c r="ETP311" s="86"/>
      <c r="ETQ311" s="86"/>
      <c r="ETR311" s="86"/>
      <c r="ETS311" s="86"/>
      <c r="ETT311" s="86"/>
      <c r="ETU311" s="86"/>
      <c r="ETV311" s="86"/>
      <c r="ETW311" s="86"/>
      <c r="ETX311" s="86"/>
      <c r="ETY311" s="86"/>
      <c r="ETZ311" s="86"/>
      <c r="EUA311" s="86"/>
      <c r="EUB311" s="86"/>
      <c r="EUC311" s="86"/>
      <c r="EUD311" s="86"/>
      <c r="EUE311" s="86"/>
      <c r="EUF311" s="86"/>
      <c r="EUG311" s="86"/>
      <c r="EUH311" s="86"/>
      <c r="EUI311" s="86"/>
      <c r="EUJ311" s="86"/>
      <c r="EUK311" s="86"/>
      <c r="EUL311" s="86"/>
      <c r="EUM311" s="86"/>
      <c r="EUN311" s="86"/>
      <c r="EUO311" s="86"/>
      <c r="EUP311" s="86"/>
      <c r="EUQ311" s="86"/>
      <c r="EUR311" s="86"/>
      <c r="EUS311" s="86"/>
      <c r="EUT311" s="86"/>
      <c r="EUU311" s="86"/>
      <c r="EUV311" s="86"/>
      <c r="EUW311" s="86"/>
      <c r="EUX311" s="86"/>
      <c r="EUY311" s="86"/>
      <c r="EUZ311" s="86"/>
      <c r="EVA311" s="86"/>
      <c r="EVB311" s="86"/>
      <c r="EVC311" s="86"/>
      <c r="EVD311" s="86"/>
      <c r="EVE311" s="86"/>
      <c r="EVF311" s="86"/>
      <c r="EVG311" s="86"/>
      <c r="EVH311" s="86"/>
      <c r="EVI311" s="86"/>
      <c r="EVJ311" s="86"/>
      <c r="EVK311" s="86"/>
      <c r="EVL311" s="86"/>
      <c r="EVM311" s="86"/>
      <c r="EVN311" s="86"/>
      <c r="EVO311" s="86"/>
      <c r="EVP311" s="86"/>
      <c r="EVQ311" s="86"/>
      <c r="EVR311" s="86"/>
      <c r="EVS311" s="86"/>
      <c r="EVT311" s="86"/>
      <c r="EVU311" s="86"/>
      <c r="EVV311" s="86"/>
      <c r="EVW311" s="86"/>
      <c r="EVX311" s="86"/>
      <c r="EVY311" s="86"/>
      <c r="EVZ311" s="86"/>
      <c r="EWA311" s="86"/>
      <c r="EWB311" s="86"/>
      <c r="EWC311" s="86"/>
      <c r="EWD311" s="86"/>
      <c r="EWE311" s="86"/>
      <c r="EWF311" s="86"/>
      <c r="EWG311" s="86"/>
      <c r="EWH311" s="86"/>
      <c r="EWI311" s="86"/>
      <c r="EWJ311" s="86"/>
      <c r="EWK311" s="86"/>
      <c r="EWL311" s="86"/>
      <c r="EWM311" s="86"/>
      <c r="EWN311" s="86"/>
      <c r="EWO311" s="86"/>
      <c r="EWP311" s="86"/>
      <c r="EWQ311" s="86"/>
      <c r="EWR311" s="86"/>
      <c r="EWS311" s="86"/>
      <c r="EWT311" s="86"/>
      <c r="EWU311" s="86"/>
      <c r="EWV311" s="86"/>
      <c r="EWW311" s="86"/>
      <c r="EWX311" s="86"/>
      <c r="EWY311" s="86"/>
      <c r="EWZ311" s="86"/>
      <c r="EXA311" s="86"/>
      <c r="EXB311" s="86"/>
      <c r="EXC311" s="86"/>
      <c r="EXD311" s="86"/>
      <c r="EXE311" s="86"/>
      <c r="EXF311" s="86"/>
      <c r="EXG311" s="86"/>
      <c r="EXH311" s="86"/>
      <c r="EXI311" s="86"/>
      <c r="EXJ311" s="86"/>
      <c r="EXK311" s="86"/>
      <c r="EXL311" s="86"/>
      <c r="EXM311" s="86"/>
      <c r="EXN311" s="86"/>
      <c r="EXO311" s="86"/>
      <c r="EXP311" s="86"/>
      <c r="EXQ311" s="86"/>
      <c r="EXR311" s="86"/>
      <c r="EXS311" s="86"/>
      <c r="EXT311" s="86"/>
      <c r="EXU311" s="86"/>
      <c r="EXV311" s="86"/>
      <c r="EXW311" s="86"/>
      <c r="EXX311" s="86"/>
      <c r="EXY311" s="86"/>
      <c r="EXZ311" s="86"/>
      <c r="EYA311" s="86"/>
      <c r="EYB311" s="86"/>
      <c r="EYC311" s="86"/>
      <c r="EYD311" s="86"/>
      <c r="EYE311" s="86"/>
      <c r="EYF311" s="86"/>
      <c r="EYG311" s="86"/>
      <c r="EYH311" s="86"/>
      <c r="EYI311" s="86"/>
      <c r="EYJ311" s="86"/>
      <c r="EYK311" s="86"/>
      <c r="EYL311" s="86"/>
      <c r="EYM311" s="86"/>
      <c r="EYN311" s="86"/>
      <c r="EYO311" s="86"/>
      <c r="EYP311" s="86"/>
      <c r="EYQ311" s="86"/>
      <c r="EYR311" s="86"/>
      <c r="EYS311" s="86"/>
      <c r="EYT311" s="86"/>
      <c r="EYU311" s="86"/>
      <c r="EYV311" s="86"/>
      <c r="EYW311" s="86"/>
      <c r="EYX311" s="86"/>
      <c r="EYY311" s="86"/>
      <c r="EYZ311" s="86"/>
      <c r="EZA311" s="86"/>
      <c r="EZB311" s="86"/>
      <c r="EZC311" s="86"/>
      <c r="EZD311" s="86"/>
      <c r="EZE311" s="86"/>
      <c r="EZF311" s="86"/>
      <c r="EZG311" s="86"/>
      <c r="EZH311" s="86"/>
      <c r="EZI311" s="86"/>
      <c r="EZJ311" s="86"/>
      <c r="EZK311" s="86"/>
      <c r="EZL311" s="86"/>
      <c r="EZM311" s="86"/>
      <c r="EZN311" s="86"/>
      <c r="EZO311" s="86"/>
      <c r="EZP311" s="86"/>
      <c r="EZQ311" s="86"/>
      <c r="EZR311" s="86"/>
      <c r="EZS311" s="86"/>
      <c r="EZT311" s="86"/>
      <c r="EZU311" s="86"/>
      <c r="EZV311" s="86"/>
      <c r="EZW311" s="86"/>
      <c r="EZX311" s="86"/>
      <c r="EZY311" s="86"/>
      <c r="EZZ311" s="86"/>
      <c r="FAA311" s="86"/>
      <c r="FAB311" s="86"/>
      <c r="FAC311" s="86"/>
      <c r="FAD311" s="86"/>
      <c r="FAE311" s="86"/>
      <c r="FAF311" s="86"/>
      <c r="FAG311" s="86"/>
      <c r="FAH311" s="86"/>
      <c r="FAI311" s="86"/>
      <c r="FAJ311" s="86"/>
      <c r="FAK311" s="86"/>
      <c r="FAL311" s="86"/>
      <c r="FAM311" s="86"/>
      <c r="FAN311" s="86"/>
      <c r="FAO311" s="86"/>
      <c r="FAP311" s="86"/>
      <c r="FAQ311" s="86"/>
      <c r="FAR311" s="86"/>
      <c r="FAS311" s="86"/>
      <c r="FAT311" s="86"/>
      <c r="FAU311" s="86"/>
      <c r="FAV311" s="86"/>
      <c r="FAW311" s="86"/>
      <c r="FAX311" s="86"/>
      <c r="FAY311" s="86"/>
      <c r="FAZ311" s="86"/>
      <c r="FBA311" s="86"/>
      <c r="FBB311" s="86"/>
      <c r="FBC311" s="86"/>
      <c r="FBD311" s="86"/>
      <c r="FBE311" s="86"/>
      <c r="FBF311" s="86"/>
      <c r="FBG311" s="86"/>
      <c r="FBH311" s="86"/>
      <c r="FBI311" s="86"/>
      <c r="FBJ311" s="86"/>
      <c r="FBK311" s="86"/>
      <c r="FBL311" s="86"/>
      <c r="FBM311" s="86"/>
      <c r="FBN311" s="86"/>
      <c r="FBO311" s="86"/>
      <c r="FBP311" s="86"/>
      <c r="FBQ311" s="86"/>
      <c r="FBR311" s="86"/>
      <c r="FBS311" s="86"/>
      <c r="FBT311" s="86"/>
      <c r="FBU311" s="86"/>
      <c r="FBV311" s="86"/>
      <c r="FBW311" s="86"/>
      <c r="FBX311" s="86"/>
      <c r="FBY311" s="86"/>
      <c r="FBZ311" s="86"/>
      <c r="FCA311" s="86"/>
      <c r="FCB311" s="86"/>
      <c r="FCC311" s="86"/>
      <c r="FCD311" s="86"/>
      <c r="FCE311" s="86"/>
      <c r="FCF311" s="86"/>
      <c r="FCG311" s="86"/>
      <c r="FCH311" s="86"/>
      <c r="FCI311" s="86"/>
      <c r="FCJ311" s="86"/>
      <c r="FCK311" s="86"/>
      <c r="FCL311" s="86"/>
      <c r="FCM311" s="86"/>
      <c r="FCN311" s="86"/>
      <c r="FCO311" s="86"/>
      <c r="FCP311" s="86"/>
      <c r="FCQ311" s="86"/>
      <c r="FCR311" s="86"/>
      <c r="FCS311" s="86"/>
      <c r="FCT311" s="86"/>
      <c r="FCU311" s="86"/>
      <c r="FCV311" s="86"/>
      <c r="FCW311" s="86"/>
      <c r="FCX311" s="86"/>
      <c r="FCY311" s="86"/>
      <c r="FCZ311" s="86"/>
      <c r="FDA311" s="86"/>
      <c r="FDB311" s="86"/>
      <c r="FDC311" s="86"/>
      <c r="FDD311" s="86"/>
      <c r="FDE311" s="86"/>
      <c r="FDF311" s="86"/>
      <c r="FDG311" s="86"/>
      <c r="FDH311" s="86"/>
      <c r="FDI311" s="86"/>
      <c r="FDJ311" s="86"/>
      <c r="FDK311" s="86"/>
      <c r="FDL311" s="86"/>
      <c r="FDM311" s="86"/>
      <c r="FDN311" s="86"/>
      <c r="FDO311" s="86"/>
      <c r="FDP311" s="86"/>
      <c r="FDQ311" s="86"/>
      <c r="FDR311" s="86"/>
      <c r="FDS311" s="86"/>
      <c r="FDT311" s="86"/>
      <c r="FDU311" s="86"/>
      <c r="FDV311" s="86"/>
      <c r="FDW311" s="86"/>
      <c r="FDX311" s="86"/>
      <c r="FDY311" s="86"/>
      <c r="FDZ311" s="86"/>
      <c r="FEA311" s="86"/>
      <c r="FEB311" s="86"/>
      <c r="FEC311" s="86"/>
      <c r="FED311" s="86"/>
      <c r="FEE311" s="86"/>
      <c r="FEF311" s="86"/>
      <c r="FEG311" s="86"/>
      <c r="FEH311" s="86"/>
      <c r="FEI311" s="86"/>
      <c r="FEJ311" s="86"/>
      <c r="FEK311" s="86"/>
      <c r="FEL311" s="86"/>
      <c r="FEM311" s="86"/>
      <c r="FEN311" s="86"/>
      <c r="FEO311" s="86"/>
      <c r="FEP311" s="86"/>
      <c r="FEQ311" s="86"/>
      <c r="FER311" s="86"/>
      <c r="FES311" s="86"/>
      <c r="FET311" s="86"/>
      <c r="FEU311" s="86"/>
      <c r="FEV311" s="86"/>
      <c r="FEW311" s="86"/>
      <c r="FEX311" s="86"/>
      <c r="FEY311" s="86"/>
      <c r="FEZ311" s="86"/>
      <c r="FFA311" s="86"/>
      <c r="FFB311" s="86"/>
      <c r="FFC311" s="86"/>
      <c r="FFD311" s="86"/>
      <c r="FFE311" s="86"/>
      <c r="FFF311" s="86"/>
      <c r="FFG311" s="86"/>
      <c r="FFH311" s="86"/>
      <c r="FFI311" s="86"/>
      <c r="FFJ311" s="86"/>
      <c r="FFK311" s="86"/>
      <c r="FFL311" s="86"/>
      <c r="FFM311" s="86"/>
      <c r="FFN311" s="86"/>
      <c r="FFO311" s="86"/>
      <c r="FFP311" s="86"/>
      <c r="FFQ311" s="86"/>
      <c r="FFR311" s="86"/>
      <c r="FFS311" s="86"/>
      <c r="FFT311" s="86"/>
      <c r="FFU311" s="86"/>
      <c r="FFV311" s="86"/>
      <c r="FFW311" s="86"/>
      <c r="FFX311" s="86"/>
      <c r="FFY311" s="86"/>
      <c r="FFZ311" s="86"/>
      <c r="FGA311" s="86"/>
      <c r="FGB311" s="86"/>
      <c r="FGC311" s="86"/>
      <c r="FGD311" s="86"/>
      <c r="FGE311" s="86"/>
      <c r="FGF311" s="86"/>
      <c r="FGG311" s="86"/>
      <c r="FGH311" s="86"/>
      <c r="FGI311" s="86"/>
      <c r="FGJ311" s="86"/>
      <c r="FGK311" s="86"/>
      <c r="FGL311" s="86"/>
      <c r="FGM311" s="86"/>
      <c r="FGN311" s="86"/>
      <c r="FGO311" s="86"/>
      <c r="FGP311" s="86"/>
      <c r="FGQ311" s="86"/>
      <c r="FGR311" s="86"/>
      <c r="FGS311" s="86"/>
      <c r="FGT311" s="86"/>
      <c r="FGU311" s="86"/>
      <c r="FGV311" s="86"/>
      <c r="FGW311" s="86"/>
      <c r="FGX311" s="86"/>
      <c r="FGY311" s="86"/>
      <c r="FGZ311" s="86"/>
      <c r="FHA311" s="86"/>
      <c r="FHB311" s="86"/>
      <c r="FHC311" s="86"/>
      <c r="FHD311" s="86"/>
      <c r="FHE311" s="86"/>
      <c r="FHF311" s="86"/>
      <c r="FHG311" s="86"/>
      <c r="FHH311" s="86"/>
      <c r="FHI311" s="86"/>
      <c r="FHJ311" s="86"/>
      <c r="FHK311" s="86"/>
      <c r="FHL311" s="86"/>
      <c r="FHM311" s="86"/>
      <c r="FHN311" s="86"/>
      <c r="FHO311" s="86"/>
      <c r="FHP311" s="86"/>
      <c r="FHQ311" s="86"/>
      <c r="FHR311" s="86"/>
      <c r="FHS311" s="86"/>
      <c r="FHT311" s="86"/>
      <c r="FHU311" s="86"/>
      <c r="FHV311" s="86"/>
      <c r="FHW311" s="86"/>
      <c r="FHX311" s="86"/>
      <c r="FHY311" s="86"/>
      <c r="FHZ311" s="86"/>
      <c r="FIA311" s="86"/>
      <c r="FIB311" s="86"/>
      <c r="FIC311" s="86"/>
      <c r="FID311" s="86"/>
      <c r="FIE311" s="86"/>
      <c r="FIF311" s="86"/>
      <c r="FIG311" s="86"/>
      <c r="FIH311" s="86"/>
      <c r="FII311" s="86"/>
      <c r="FIJ311" s="86"/>
      <c r="FIK311" s="86"/>
      <c r="FIL311" s="86"/>
      <c r="FIM311" s="86"/>
      <c r="FIN311" s="86"/>
      <c r="FIO311" s="86"/>
      <c r="FIP311" s="86"/>
      <c r="FIQ311" s="86"/>
      <c r="FIR311" s="86"/>
      <c r="FIS311" s="86"/>
      <c r="FIT311" s="86"/>
      <c r="FIU311" s="86"/>
      <c r="FIV311" s="86"/>
      <c r="FIW311" s="86"/>
      <c r="FIX311" s="86"/>
      <c r="FIY311" s="86"/>
      <c r="FIZ311" s="86"/>
      <c r="FJA311" s="86"/>
      <c r="FJB311" s="86"/>
      <c r="FJC311" s="86"/>
      <c r="FJD311" s="86"/>
      <c r="FJE311" s="86"/>
      <c r="FJF311" s="86"/>
      <c r="FJG311" s="86"/>
      <c r="FJH311" s="86"/>
      <c r="FJI311" s="86"/>
      <c r="FJJ311" s="86"/>
      <c r="FJK311" s="86"/>
      <c r="FJL311" s="86"/>
      <c r="FJM311" s="86"/>
      <c r="FJN311" s="86"/>
      <c r="FJO311" s="86"/>
      <c r="FJP311" s="86"/>
      <c r="FJQ311" s="86"/>
      <c r="FJR311" s="86"/>
      <c r="FJS311" s="86"/>
      <c r="FJT311" s="86"/>
      <c r="FJU311" s="86"/>
      <c r="FJV311" s="86"/>
      <c r="FJW311" s="86"/>
      <c r="FJX311" s="86"/>
      <c r="FJY311" s="86"/>
      <c r="FJZ311" s="86"/>
      <c r="FKA311" s="86"/>
      <c r="FKB311" s="86"/>
      <c r="FKC311" s="86"/>
      <c r="FKD311" s="86"/>
      <c r="FKE311" s="86"/>
      <c r="FKF311" s="86"/>
      <c r="FKG311" s="86"/>
      <c r="FKH311" s="86"/>
      <c r="FKI311" s="86"/>
      <c r="FKJ311" s="86"/>
      <c r="FKK311" s="86"/>
      <c r="FKL311" s="86"/>
      <c r="FKM311" s="86"/>
      <c r="FKN311" s="86"/>
      <c r="FKO311" s="86"/>
      <c r="FKP311" s="86"/>
      <c r="FKQ311" s="86"/>
      <c r="FKR311" s="86"/>
      <c r="FKS311" s="86"/>
      <c r="FKT311" s="86"/>
      <c r="FKU311" s="86"/>
      <c r="FKV311" s="86"/>
      <c r="FKW311" s="86"/>
      <c r="FKX311" s="86"/>
      <c r="FKY311" s="86"/>
      <c r="FKZ311" s="86"/>
      <c r="FLA311" s="86"/>
      <c r="FLB311" s="86"/>
      <c r="FLC311" s="86"/>
      <c r="FLD311" s="86"/>
      <c r="FLE311" s="86"/>
      <c r="FLF311" s="86"/>
      <c r="FLG311" s="86"/>
      <c r="FLH311" s="86"/>
      <c r="FLI311" s="86"/>
      <c r="FLJ311" s="86"/>
      <c r="FLK311" s="86"/>
      <c r="FLL311" s="86"/>
      <c r="FLM311" s="86"/>
      <c r="FLN311" s="86"/>
      <c r="FLO311" s="86"/>
      <c r="FLP311" s="86"/>
      <c r="FLQ311" s="86"/>
      <c r="FLR311" s="86"/>
      <c r="FLS311" s="86"/>
      <c r="FLT311" s="86"/>
      <c r="FLU311" s="86"/>
      <c r="FLV311" s="86"/>
      <c r="FLW311" s="86"/>
      <c r="FLX311" s="86"/>
      <c r="FLY311" s="86"/>
      <c r="FLZ311" s="86"/>
      <c r="FMA311" s="86"/>
      <c r="FMB311" s="86"/>
      <c r="FMC311" s="86"/>
      <c r="FMD311" s="86"/>
      <c r="FME311" s="86"/>
      <c r="FMF311" s="86"/>
      <c r="FMG311" s="86"/>
      <c r="FMH311" s="86"/>
      <c r="FMI311" s="86"/>
      <c r="FMJ311" s="86"/>
      <c r="FMK311" s="86"/>
      <c r="FML311" s="86"/>
      <c r="FMM311" s="86"/>
      <c r="FMN311" s="86"/>
      <c r="FMO311" s="86"/>
      <c r="FMP311" s="86"/>
      <c r="FMQ311" s="86"/>
      <c r="FMR311" s="86"/>
      <c r="FMS311" s="86"/>
      <c r="FMT311" s="86"/>
      <c r="FMU311" s="86"/>
      <c r="FMV311" s="86"/>
      <c r="FMW311" s="86"/>
      <c r="FMX311" s="86"/>
      <c r="FMY311" s="86"/>
      <c r="FMZ311" s="86"/>
      <c r="FNA311" s="86"/>
      <c r="FNB311" s="86"/>
      <c r="FNC311" s="86"/>
      <c r="FND311" s="86"/>
      <c r="FNE311" s="86"/>
      <c r="FNF311" s="86"/>
      <c r="FNG311" s="86"/>
      <c r="FNH311" s="86"/>
      <c r="FNI311" s="86"/>
      <c r="FNJ311" s="86"/>
      <c r="FNK311" s="86"/>
      <c r="FNL311" s="86"/>
      <c r="FNM311" s="86"/>
      <c r="FNN311" s="86"/>
      <c r="FNO311" s="86"/>
      <c r="FNP311" s="86"/>
      <c r="FNQ311" s="86"/>
      <c r="FNR311" s="86"/>
      <c r="FNS311" s="86"/>
      <c r="FNT311" s="86"/>
      <c r="FNU311" s="86"/>
      <c r="FNV311" s="86"/>
      <c r="FNW311" s="86"/>
      <c r="FNX311" s="86"/>
      <c r="FNY311" s="86"/>
      <c r="FNZ311" s="86"/>
      <c r="FOA311" s="86"/>
      <c r="FOB311" s="86"/>
      <c r="FOC311" s="86"/>
      <c r="FOD311" s="86"/>
      <c r="FOE311" s="86"/>
      <c r="FOF311" s="86"/>
      <c r="FOG311" s="86"/>
      <c r="FOH311" s="86"/>
      <c r="FOI311" s="86"/>
      <c r="FOJ311" s="86"/>
      <c r="FOK311" s="86"/>
      <c r="FOL311" s="86"/>
      <c r="FOM311" s="86"/>
      <c r="FON311" s="86"/>
      <c r="FOO311" s="86"/>
      <c r="FOP311" s="86"/>
      <c r="FOQ311" s="86"/>
      <c r="FOR311" s="86"/>
      <c r="FOS311" s="86"/>
      <c r="FOT311" s="86"/>
      <c r="FOU311" s="86"/>
      <c r="FOV311" s="86"/>
      <c r="FOW311" s="86"/>
      <c r="FOX311" s="86"/>
      <c r="FOY311" s="86"/>
      <c r="FOZ311" s="86"/>
      <c r="FPA311" s="86"/>
      <c r="FPB311" s="86"/>
      <c r="FPC311" s="86"/>
      <c r="FPD311" s="86"/>
      <c r="FPE311" s="86"/>
      <c r="FPF311" s="86"/>
      <c r="FPG311" s="86"/>
      <c r="FPH311" s="86"/>
      <c r="FPI311" s="86"/>
      <c r="FPJ311" s="86"/>
      <c r="FPK311" s="86"/>
      <c r="FPL311" s="86"/>
      <c r="FPM311" s="86"/>
      <c r="FPN311" s="86"/>
      <c r="FPO311" s="86"/>
      <c r="FPP311" s="86"/>
      <c r="FPQ311" s="86"/>
      <c r="FPR311" s="86"/>
      <c r="FPS311" s="86"/>
      <c r="FPT311" s="86"/>
      <c r="FPU311" s="86"/>
      <c r="FPV311" s="86"/>
      <c r="FPW311" s="86"/>
      <c r="FPX311" s="86"/>
      <c r="FPY311" s="86"/>
      <c r="FPZ311" s="86"/>
      <c r="FQA311" s="86"/>
      <c r="FQB311" s="86"/>
      <c r="FQC311" s="86"/>
      <c r="FQD311" s="86"/>
      <c r="FQE311" s="86"/>
      <c r="FQF311" s="86"/>
      <c r="FQG311" s="86"/>
      <c r="FQH311" s="86"/>
      <c r="FQI311" s="86"/>
      <c r="FQJ311" s="86"/>
      <c r="FQK311" s="86"/>
      <c r="FQL311" s="86"/>
      <c r="FQM311" s="86"/>
      <c r="FQN311" s="86"/>
      <c r="FQO311" s="86"/>
      <c r="FQP311" s="86"/>
      <c r="FQQ311" s="86"/>
      <c r="FQR311" s="86"/>
      <c r="FQS311" s="86"/>
      <c r="FQT311" s="86"/>
      <c r="FQU311" s="86"/>
      <c r="FQV311" s="86"/>
      <c r="FQW311" s="86"/>
      <c r="FQX311" s="86"/>
      <c r="FQY311" s="86"/>
      <c r="FQZ311" s="86"/>
      <c r="FRA311" s="86"/>
      <c r="FRB311" s="86"/>
      <c r="FRC311" s="86"/>
      <c r="FRD311" s="86"/>
      <c r="FRE311" s="86"/>
      <c r="FRF311" s="86"/>
      <c r="FRG311" s="86"/>
      <c r="FRH311" s="86"/>
      <c r="FRI311" s="86"/>
      <c r="FRJ311" s="86"/>
      <c r="FRK311" s="86"/>
      <c r="FRL311" s="86"/>
      <c r="FRM311" s="86"/>
      <c r="FRN311" s="86"/>
      <c r="FRO311" s="86"/>
      <c r="FRP311" s="86"/>
      <c r="FRQ311" s="86"/>
      <c r="FRR311" s="86"/>
      <c r="FRS311" s="86"/>
      <c r="FRT311" s="86"/>
      <c r="FRU311" s="86"/>
      <c r="FRV311" s="86"/>
      <c r="FRW311" s="86"/>
      <c r="FRX311" s="86"/>
      <c r="FRY311" s="86"/>
      <c r="FRZ311" s="86"/>
      <c r="FSA311" s="86"/>
      <c r="FSB311" s="86"/>
      <c r="FSC311" s="86"/>
      <c r="FSD311" s="86"/>
      <c r="FSE311" s="86"/>
      <c r="FSF311" s="86"/>
      <c r="FSG311" s="86"/>
      <c r="FSH311" s="86"/>
      <c r="FSI311" s="86"/>
      <c r="FSJ311" s="86"/>
      <c r="FSK311" s="86"/>
      <c r="FSL311" s="86"/>
      <c r="FSM311" s="86"/>
      <c r="FSN311" s="86"/>
      <c r="FSO311" s="86"/>
      <c r="FSP311" s="86"/>
      <c r="FSQ311" s="86"/>
      <c r="FSR311" s="86"/>
      <c r="FSS311" s="86"/>
      <c r="FST311" s="86"/>
      <c r="FSU311" s="86"/>
      <c r="FSV311" s="86"/>
      <c r="FSW311" s="86"/>
      <c r="FSX311" s="86"/>
      <c r="FSY311" s="86"/>
      <c r="FSZ311" s="86"/>
      <c r="FTA311" s="86"/>
      <c r="FTB311" s="86"/>
      <c r="FTC311" s="86"/>
      <c r="FTD311" s="86"/>
      <c r="FTE311" s="86"/>
      <c r="FTF311" s="86"/>
      <c r="FTG311" s="86"/>
      <c r="FTH311" s="86"/>
      <c r="FTI311" s="86"/>
      <c r="FTJ311" s="86"/>
      <c r="FTK311" s="86"/>
      <c r="FTL311" s="86"/>
      <c r="FTM311" s="86"/>
      <c r="FTN311" s="86"/>
      <c r="FTO311" s="86"/>
      <c r="FTP311" s="86"/>
      <c r="FTQ311" s="86"/>
      <c r="FTR311" s="86"/>
      <c r="FTS311" s="86"/>
      <c r="FTT311" s="86"/>
      <c r="FTU311" s="86"/>
      <c r="FTV311" s="86"/>
      <c r="FTW311" s="86"/>
      <c r="FTX311" s="86"/>
      <c r="FTY311" s="86"/>
      <c r="FTZ311" s="86"/>
      <c r="FUA311" s="86"/>
      <c r="FUB311" s="86"/>
      <c r="FUC311" s="86"/>
      <c r="FUD311" s="86"/>
      <c r="FUE311" s="86"/>
      <c r="FUF311" s="86"/>
      <c r="FUG311" s="86"/>
      <c r="FUH311" s="86"/>
      <c r="FUI311" s="86"/>
      <c r="FUJ311" s="86"/>
      <c r="FUK311" s="86"/>
      <c r="FUL311" s="86"/>
      <c r="FUM311" s="86"/>
      <c r="FUN311" s="86"/>
      <c r="FUO311" s="86"/>
      <c r="FUP311" s="86"/>
      <c r="FUQ311" s="86"/>
      <c r="FUR311" s="86"/>
      <c r="FUS311" s="86"/>
      <c r="FUT311" s="86"/>
      <c r="FUU311" s="86"/>
      <c r="FUV311" s="86"/>
      <c r="FUW311" s="86"/>
      <c r="FUX311" s="86"/>
      <c r="FUY311" s="86"/>
      <c r="FUZ311" s="86"/>
      <c r="FVA311" s="86"/>
      <c r="FVB311" s="86"/>
      <c r="FVC311" s="86"/>
      <c r="FVD311" s="86"/>
      <c r="FVE311" s="86"/>
      <c r="FVF311" s="86"/>
      <c r="FVG311" s="86"/>
      <c r="FVH311" s="86"/>
      <c r="FVI311" s="86"/>
      <c r="FVJ311" s="86"/>
      <c r="FVK311" s="86"/>
      <c r="FVL311" s="86"/>
      <c r="FVM311" s="86"/>
      <c r="FVN311" s="86"/>
      <c r="FVO311" s="86"/>
      <c r="FVP311" s="86"/>
      <c r="FVQ311" s="86"/>
      <c r="FVR311" s="86"/>
      <c r="FVS311" s="86"/>
      <c r="FVT311" s="86"/>
      <c r="FVU311" s="86"/>
      <c r="FVV311" s="86"/>
      <c r="FVW311" s="86"/>
      <c r="FVX311" s="86"/>
      <c r="FVY311" s="86"/>
      <c r="FVZ311" s="86"/>
      <c r="FWA311" s="86"/>
      <c r="FWB311" s="86"/>
      <c r="FWC311" s="86"/>
      <c r="FWD311" s="86"/>
      <c r="FWE311" s="86"/>
      <c r="FWF311" s="86"/>
      <c r="FWG311" s="86"/>
      <c r="FWH311" s="86"/>
      <c r="FWI311" s="86"/>
      <c r="FWJ311" s="86"/>
      <c r="FWK311" s="86"/>
      <c r="FWL311" s="86"/>
      <c r="FWM311" s="86"/>
      <c r="FWN311" s="86"/>
      <c r="FWO311" s="86"/>
      <c r="FWP311" s="86"/>
      <c r="FWQ311" s="86"/>
      <c r="FWR311" s="86"/>
      <c r="FWS311" s="86"/>
      <c r="FWT311" s="86"/>
      <c r="FWU311" s="86"/>
      <c r="FWV311" s="86"/>
      <c r="FWW311" s="86"/>
      <c r="FWX311" s="86"/>
      <c r="FWY311" s="86"/>
      <c r="FWZ311" s="86"/>
      <c r="FXA311" s="86"/>
      <c r="FXB311" s="86"/>
      <c r="FXC311" s="86"/>
      <c r="FXD311" s="86"/>
      <c r="FXE311" s="86"/>
      <c r="FXF311" s="86"/>
      <c r="FXG311" s="86"/>
      <c r="FXH311" s="86"/>
      <c r="FXI311" s="86"/>
      <c r="FXJ311" s="86"/>
      <c r="FXK311" s="86"/>
      <c r="FXL311" s="86"/>
      <c r="FXM311" s="86"/>
      <c r="FXN311" s="86"/>
      <c r="FXO311" s="86"/>
      <c r="FXP311" s="86"/>
      <c r="FXQ311" s="86"/>
      <c r="FXR311" s="86"/>
      <c r="FXS311" s="86"/>
      <c r="FXT311" s="86"/>
      <c r="FXU311" s="86"/>
      <c r="FXV311" s="86"/>
      <c r="FXW311" s="86"/>
      <c r="FXX311" s="86"/>
      <c r="FXY311" s="86"/>
      <c r="FXZ311" s="86"/>
      <c r="FYA311" s="86"/>
      <c r="FYB311" s="86"/>
      <c r="FYC311" s="86"/>
      <c r="FYD311" s="86"/>
      <c r="FYE311" s="86"/>
      <c r="FYF311" s="86"/>
      <c r="FYG311" s="86"/>
      <c r="FYH311" s="86"/>
      <c r="FYI311" s="86"/>
      <c r="FYJ311" s="86"/>
      <c r="FYK311" s="86"/>
      <c r="FYL311" s="86"/>
      <c r="FYM311" s="86"/>
      <c r="FYN311" s="86"/>
      <c r="FYO311" s="86"/>
      <c r="FYP311" s="86"/>
      <c r="FYQ311" s="86"/>
      <c r="FYR311" s="86"/>
      <c r="FYS311" s="86"/>
      <c r="FYT311" s="86"/>
      <c r="FYU311" s="86"/>
      <c r="FYV311" s="86"/>
      <c r="FYW311" s="86"/>
      <c r="FYX311" s="86"/>
      <c r="FYY311" s="86"/>
      <c r="FYZ311" s="86"/>
      <c r="FZA311" s="86"/>
      <c r="FZB311" s="86"/>
      <c r="FZC311" s="86"/>
      <c r="FZD311" s="86"/>
      <c r="FZE311" s="86"/>
      <c r="FZF311" s="86"/>
      <c r="FZG311" s="86"/>
      <c r="FZH311" s="86"/>
      <c r="FZI311" s="86"/>
      <c r="FZJ311" s="86"/>
      <c r="FZK311" s="86"/>
      <c r="FZL311" s="86"/>
      <c r="FZM311" s="86"/>
      <c r="FZN311" s="86"/>
      <c r="FZO311" s="86"/>
      <c r="FZP311" s="86"/>
      <c r="FZQ311" s="86"/>
      <c r="FZR311" s="86"/>
      <c r="FZS311" s="86"/>
      <c r="FZT311" s="86"/>
      <c r="FZU311" s="86"/>
      <c r="FZV311" s="86"/>
      <c r="FZW311" s="86"/>
      <c r="FZX311" s="86"/>
      <c r="FZY311" s="86"/>
      <c r="FZZ311" s="86"/>
      <c r="GAA311" s="86"/>
      <c r="GAB311" s="86"/>
      <c r="GAC311" s="86"/>
      <c r="GAD311" s="86"/>
      <c r="GAE311" s="86"/>
      <c r="GAF311" s="86"/>
      <c r="GAG311" s="86"/>
      <c r="GAH311" s="86"/>
      <c r="GAI311" s="86"/>
      <c r="GAJ311" s="86"/>
      <c r="GAK311" s="86"/>
      <c r="GAL311" s="86"/>
      <c r="GAM311" s="86"/>
      <c r="GAN311" s="86"/>
      <c r="GAO311" s="86"/>
      <c r="GAP311" s="86"/>
      <c r="GAQ311" s="86"/>
      <c r="GAR311" s="86"/>
      <c r="GAS311" s="86"/>
      <c r="GAT311" s="86"/>
      <c r="GAU311" s="86"/>
      <c r="GAV311" s="86"/>
      <c r="GAW311" s="86"/>
      <c r="GAX311" s="86"/>
      <c r="GAY311" s="86"/>
      <c r="GAZ311" s="86"/>
      <c r="GBA311" s="86"/>
      <c r="GBB311" s="86"/>
      <c r="GBC311" s="86"/>
      <c r="GBD311" s="86"/>
      <c r="GBE311" s="86"/>
      <c r="GBF311" s="86"/>
      <c r="GBG311" s="86"/>
      <c r="GBH311" s="86"/>
      <c r="GBI311" s="86"/>
      <c r="GBJ311" s="86"/>
      <c r="GBK311" s="86"/>
      <c r="GBL311" s="86"/>
      <c r="GBM311" s="86"/>
      <c r="GBN311" s="86"/>
      <c r="GBO311" s="86"/>
      <c r="GBP311" s="86"/>
      <c r="GBQ311" s="86"/>
      <c r="GBR311" s="86"/>
      <c r="GBS311" s="86"/>
      <c r="GBT311" s="86"/>
      <c r="GBU311" s="86"/>
      <c r="GBV311" s="86"/>
      <c r="GBW311" s="86"/>
      <c r="GBX311" s="86"/>
      <c r="GBY311" s="86"/>
      <c r="GBZ311" s="86"/>
      <c r="GCA311" s="86"/>
      <c r="GCB311" s="86"/>
      <c r="GCC311" s="86"/>
      <c r="GCD311" s="86"/>
      <c r="GCE311" s="86"/>
      <c r="GCF311" s="86"/>
      <c r="GCG311" s="86"/>
      <c r="GCH311" s="86"/>
      <c r="GCI311" s="86"/>
      <c r="GCJ311" s="86"/>
      <c r="GCK311" s="86"/>
      <c r="GCL311" s="86"/>
      <c r="GCM311" s="86"/>
      <c r="GCN311" s="86"/>
      <c r="GCO311" s="86"/>
      <c r="GCP311" s="86"/>
      <c r="GCQ311" s="86"/>
      <c r="GCR311" s="86"/>
      <c r="GCS311" s="86"/>
      <c r="GCT311" s="86"/>
      <c r="GCU311" s="86"/>
      <c r="GCV311" s="86"/>
      <c r="GCW311" s="86"/>
      <c r="GCX311" s="86"/>
      <c r="GCY311" s="86"/>
      <c r="GCZ311" s="86"/>
      <c r="GDA311" s="86"/>
      <c r="GDB311" s="86"/>
      <c r="GDC311" s="86"/>
      <c r="GDD311" s="86"/>
      <c r="GDE311" s="86"/>
      <c r="GDF311" s="86"/>
      <c r="GDG311" s="86"/>
      <c r="GDH311" s="86"/>
      <c r="GDI311" s="86"/>
      <c r="GDJ311" s="86"/>
      <c r="GDK311" s="86"/>
      <c r="GDL311" s="86"/>
      <c r="GDM311" s="86"/>
      <c r="GDN311" s="86"/>
      <c r="GDO311" s="86"/>
      <c r="GDP311" s="86"/>
      <c r="GDQ311" s="86"/>
      <c r="GDR311" s="86"/>
      <c r="GDS311" s="86"/>
      <c r="GDT311" s="86"/>
      <c r="GDU311" s="86"/>
      <c r="GDV311" s="86"/>
      <c r="GDW311" s="86"/>
      <c r="GDX311" s="86"/>
      <c r="GDY311" s="86"/>
      <c r="GDZ311" s="86"/>
      <c r="GEA311" s="86"/>
      <c r="GEB311" s="86"/>
      <c r="GEC311" s="86"/>
      <c r="GED311" s="86"/>
      <c r="GEE311" s="86"/>
      <c r="GEF311" s="86"/>
      <c r="GEG311" s="86"/>
      <c r="GEH311" s="86"/>
      <c r="GEI311" s="86"/>
      <c r="GEJ311" s="86"/>
      <c r="GEK311" s="86"/>
      <c r="GEL311" s="86"/>
      <c r="GEM311" s="86"/>
      <c r="GEN311" s="86"/>
      <c r="GEO311" s="86"/>
      <c r="GEP311" s="86"/>
      <c r="GEQ311" s="86"/>
      <c r="GER311" s="86"/>
      <c r="GES311" s="86"/>
      <c r="GET311" s="86"/>
      <c r="GEU311" s="86"/>
      <c r="GEV311" s="86"/>
      <c r="GEW311" s="86"/>
      <c r="GEX311" s="86"/>
      <c r="GEY311" s="86"/>
      <c r="GEZ311" s="86"/>
      <c r="GFA311" s="86"/>
      <c r="GFB311" s="86"/>
      <c r="GFC311" s="86"/>
      <c r="GFD311" s="86"/>
      <c r="GFE311" s="86"/>
      <c r="GFF311" s="86"/>
      <c r="GFG311" s="86"/>
      <c r="GFH311" s="86"/>
      <c r="GFI311" s="86"/>
      <c r="GFJ311" s="86"/>
      <c r="GFK311" s="86"/>
      <c r="GFL311" s="86"/>
      <c r="GFM311" s="86"/>
      <c r="GFN311" s="86"/>
      <c r="GFO311" s="86"/>
      <c r="GFP311" s="86"/>
      <c r="GFQ311" s="86"/>
      <c r="GFR311" s="86"/>
      <c r="GFS311" s="86"/>
      <c r="GFT311" s="86"/>
      <c r="GFU311" s="86"/>
      <c r="GFV311" s="86"/>
      <c r="GFW311" s="86"/>
      <c r="GFX311" s="86"/>
      <c r="GFY311" s="86"/>
      <c r="GFZ311" s="86"/>
      <c r="GGA311" s="86"/>
      <c r="GGB311" s="86"/>
      <c r="GGC311" s="86"/>
      <c r="GGD311" s="86"/>
      <c r="GGE311" s="86"/>
      <c r="GGF311" s="86"/>
      <c r="GGG311" s="86"/>
      <c r="GGH311" s="86"/>
      <c r="GGI311" s="86"/>
      <c r="GGJ311" s="86"/>
      <c r="GGK311" s="86"/>
      <c r="GGL311" s="86"/>
      <c r="GGM311" s="86"/>
      <c r="GGN311" s="86"/>
      <c r="GGO311" s="86"/>
      <c r="GGP311" s="86"/>
      <c r="GGQ311" s="86"/>
      <c r="GGR311" s="86"/>
      <c r="GGS311" s="86"/>
      <c r="GGT311" s="86"/>
      <c r="GGU311" s="86"/>
      <c r="GGV311" s="86"/>
      <c r="GGW311" s="86"/>
      <c r="GGX311" s="86"/>
      <c r="GGY311" s="86"/>
      <c r="GGZ311" s="86"/>
      <c r="GHA311" s="86"/>
      <c r="GHB311" s="86"/>
      <c r="GHC311" s="86"/>
      <c r="GHD311" s="86"/>
      <c r="GHE311" s="86"/>
      <c r="GHF311" s="86"/>
      <c r="GHG311" s="86"/>
      <c r="GHH311" s="86"/>
      <c r="GHI311" s="86"/>
      <c r="GHJ311" s="86"/>
      <c r="GHK311" s="86"/>
      <c r="GHL311" s="86"/>
      <c r="GHM311" s="86"/>
      <c r="GHN311" s="86"/>
      <c r="GHO311" s="86"/>
      <c r="GHP311" s="86"/>
      <c r="GHQ311" s="86"/>
      <c r="GHR311" s="86"/>
      <c r="GHS311" s="86"/>
      <c r="GHT311" s="86"/>
      <c r="GHU311" s="86"/>
      <c r="GHV311" s="86"/>
      <c r="GHW311" s="86"/>
      <c r="GHX311" s="86"/>
      <c r="GHY311" s="86"/>
      <c r="GHZ311" s="86"/>
      <c r="GIA311" s="86"/>
      <c r="GIB311" s="86"/>
      <c r="GIC311" s="86"/>
      <c r="GID311" s="86"/>
      <c r="GIE311" s="86"/>
      <c r="GIF311" s="86"/>
      <c r="GIG311" s="86"/>
      <c r="GIH311" s="86"/>
      <c r="GII311" s="86"/>
      <c r="GIJ311" s="86"/>
      <c r="GIK311" s="86"/>
      <c r="GIL311" s="86"/>
      <c r="GIM311" s="86"/>
      <c r="GIN311" s="86"/>
      <c r="GIO311" s="86"/>
      <c r="GIP311" s="86"/>
      <c r="GIQ311" s="86"/>
      <c r="GIR311" s="86"/>
      <c r="GIS311" s="86"/>
      <c r="GIT311" s="86"/>
      <c r="GIU311" s="86"/>
      <c r="GIV311" s="86"/>
      <c r="GIW311" s="86"/>
      <c r="GIX311" s="86"/>
      <c r="GIY311" s="86"/>
      <c r="GIZ311" s="86"/>
      <c r="GJA311" s="86"/>
      <c r="GJB311" s="86"/>
      <c r="GJC311" s="86"/>
      <c r="GJD311" s="86"/>
      <c r="GJE311" s="86"/>
      <c r="GJF311" s="86"/>
      <c r="GJG311" s="86"/>
      <c r="GJH311" s="86"/>
      <c r="GJI311" s="86"/>
      <c r="GJJ311" s="86"/>
      <c r="GJK311" s="86"/>
      <c r="GJL311" s="86"/>
      <c r="GJM311" s="86"/>
      <c r="GJN311" s="86"/>
      <c r="GJO311" s="86"/>
      <c r="GJP311" s="86"/>
      <c r="GJQ311" s="86"/>
      <c r="GJR311" s="86"/>
      <c r="GJS311" s="86"/>
      <c r="GJT311" s="86"/>
      <c r="GJU311" s="86"/>
      <c r="GJV311" s="86"/>
      <c r="GJW311" s="86"/>
      <c r="GJX311" s="86"/>
      <c r="GJY311" s="86"/>
      <c r="GJZ311" s="86"/>
      <c r="GKA311" s="86"/>
      <c r="GKB311" s="86"/>
      <c r="GKC311" s="86"/>
      <c r="GKD311" s="86"/>
      <c r="GKE311" s="86"/>
      <c r="GKF311" s="86"/>
      <c r="GKG311" s="86"/>
      <c r="GKH311" s="86"/>
      <c r="GKI311" s="86"/>
      <c r="GKJ311" s="86"/>
      <c r="GKK311" s="86"/>
      <c r="GKL311" s="86"/>
      <c r="GKM311" s="86"/>
      <c r="GKN311" s="86"/>
      <c r="GKO311" s="86"/>
      <c r="GKP311" s="86"/>
      <c r="GKQ311" s="86"/>
      <c r="GKR311" s="86"/>
      <c r="GKS311" s="86"/>
      <c r="GKT311" s="86"/>
      <c r="GKU311" s="86"/>
      <c r="GKV311" s="86"/>
      <c r="GKW311" s="86"/>
      <c r="GKX311" s="86"/>
      <c r="GKY311" s="86"/>
      <c r="GKZ311" s="86"/>
      <c r="GLA311" s="86"/>
      <c r="GLB311" s="86"/>
      <c r="GLC311" s="86"/>
      <c r="GLD311" s="86"/>
      <c r="GLE311" s="86"/>
      <c r="GLF311" s="86"/>
      <c r="GLG311" s="86"/>
      <c r="GLH311" s="86"/>
      <c r="GLI311" s="86"/>
      <c r="GLJ311" s="86"/>
      <c r="GLK311" s="86"/>
      <c r="GLL311" s="86"/>
      <c r="GLM311" s="86"/>
      <c r="GLN311" s="86"/>
      <c r="GLO311" s="86"/>
      <c r="GLP311" s="86"/>
      <c r="GLQ311" s="86"/>
      <c r="GLR311" s="86"/>
      <c r="GLS311" s="86"/>
      <c r="GLT311" s="86"/>
      <c r="GLU311" s="86"/>
      <c r="GLV311" s="86"/>
      <c r="GLW311" s="86"/>
      <c r="GLX311" s="86"/>
      <c r="GLY311" s="86"/>
      <c r="GLZ311" s="86"/>
      <c r="GMA311" s="86"/>
      <c r="GMB311" s="86"/>
      <c r="GMC311" s="86"/>
      <c r="GMD311" s="86"/>
      <c r="GME311" s="86"/>
      <c r="GMF311" s="86"/>
      <c r="GMG311" s="86"/>
      <c r="GMH311" s="86"/>
      <c r="GMI311" s="86"/>
      <c r="GMJ311" s="86"/>
      <c r="GMK311" s="86"/>
      <c r="GML311" s="86"/>
      <c r="GMM311" s="86"/>
      <c r="GMN311" s="86"/>
      <c r="GMO311" s="86"/>
      <c r="GMP311" s="86"/>
      <c r="GMQ311" s="86"/>
      <c r="GMR311" s="86"/>
      <c r="GMS311" s="86"/>
      <c r="GMT311" s="86"/>
      <c r="GMU311" s="86"/>
      <c r="GMV311" s="86"/>
      <c r="GMW311" s="86"/>
      <c r="GMX311" s="86"/>
      <c r="GMY311" s="86"/>
      <c r="GMZ311" s="86"/>
      <c r="GNA311" s="86"/>
      <c r="GNB311" s="86"/>
      <c r="GNC311" s="86"/>
      <c r="GND311" s="86"/>
      <c r="GNE311" s="86"/>
      <c r="GNF311" s="86"/>
      <c r="GNG311" s="86"/>
      <c r="GNH311" s="86"/>
      <c r="GNI311" s="86"/>
      <c r="GNJ311" s="86"/>
      <c r="GNK311" s="86"/>
      <c r="GNL311" s="86"/>
      <c r="GNM311" s="86"/>
      <c r="GNN311" s="86"/>
      <c r="GNO311" s="86"/>
      <c r="GNP311" s="86"/>
      <c r="GNQ311" s="86"/>
      <c r="GNR311" s="86"/>
      <c r="GNS311" s="86"/>
      <c r="GNT311" s="86"/>
      <c r="GNU311" s="86"/>
      <c r="GNV311" s="86"/>
      <c r="GNW311" s="86"/>
      <c r="GNX311" s="86"/>
      <c r="GNY311" s="86"/>
      <c r="GNZ311" s="86"/>
      <c r="GOA311" s="86"/>
      <c r="GOB311" s="86"/>
      <c r="GOC311" s="86"/>
      <c r="GOD311" s="86"/>
      <c r="GOE311" s="86"/>
      <c r="GOF311" s="86"/>
      <c r="GOG311" s="86"/>
      <c r="GOH311" s="86"/>
      <c r="GOI311" s="86"/>
      <c r="GOJ311" s="86"/>
      <c r="GOK311" s="86"/>
      <c r="GOL311" s="86"/>
      <c r="GOM311" s="86"/>
      <c r="GON311" s="86"/>
      <c r="GOO311" s="86"/>
      <c r="GOP311" s="86"/>
      <c r="GOQ311" s="86"/>
      <c r="GOR311" s="86"/>
      <c r="GOS311" s="86"/>
      <c r="GOT311" s="86"/>
      <c r="GOU311" s="86"/>
      <c r="GOV311" s="86"/>
      <c r="GOW311" s="86"/>
      <c r="GOX311" s="86"/>
      <c r="GOY311" s="86"/>
      <c r="GOZ311" s="86"/>
      <c r="GPA311" s="86"/>
      <c r="GPB311" s="86"/>
      <c r="GPC311" s="86"/>
      <c r="GPD311" s="86"/>
      <c r="GPE311" s="86"/>
      <c r="GPF311" s="86"/>
      <c r="GPG311" s="86"/>
      <c r="GPH311" s="86"/>
      <c r="GPI311" s="86"/>
      <c r="GPJ311" s="86"/>
      <c r="GPK311" s="86"/>
      <c r="GPL311" s="86"/>
      <c r="GPM311" s="86"/>
      <c r="GPN311" s="86"/>
      <c r="GPO311" s="86"/>
      <c r="GPP311" s="86"/>
      <c r="GPQ311" s="86"/>
      <c r="GPR311" s="86"/>
      <c r="GPS311" s="86"/>
      <c r="GPT311" s="86"/>
      <c r="GPU311" s="86"/>
      <c r="GPV311" s="86"/>
      <c r="GPW311" s="86"/>
      <c r="GPX311" s="86"/>
      <c r="GPY311" s="86"/>
      <c r="GPZ311" s="86"/>
      <c r="GQA311" s="86"/>
      <c r="GQB311" s="86"/>
      <c r="GQC311" s="86"/>
      <c r="GQD311" s="86"/>
      <c r="GQE311" s="86"/>
      <c r="GQF311" s="86"/>
      <c r="GQG311" s="86"/>
      <c r="GQH311" s="86"/>
      <c r="GQI311" s="86"/>
      <c r="GQJ311" s="86"/>
      <c r="GQK311" s="86"/>
      <c r="GQL311" s="86"/>
      <c r="GQM311" s="86"/>
      <c r="GQN311" s="86"/>
      <c r="GQO311" s="86"/>
      <c r="GQP311" s="86"/>
      <c r="GQQ311" s="86"/>
      <c r="GQR311" s="86"/>
      <c r="GQS311" s="86"/>
      <c r="GQT311" s="86"/>
      <c r="GQU311" s="86"/>
      <c r="GQV311" s="86"/>
      <c r="GQW311" s="86"/>
      <c r="GQX311" s="86"/>
      <c r="GQY311" s="86"/>
      <c r="GQZ311" s="86"/>
      <c r="GRA311" s="86"/>
      <c r="GRB311" s="86"/>
      <c r="GRC311" s="86"/>
      <c r="GRD311" s="86"/>
      <c r="GRE311" s="86"/>
      <c r="GRF311" s="86"/>
      <c r="GRG311" s="86"/>
      <c r="GRH311" s="86"/>
      <c r="GRI311" s="86"/>
      <c r="GRJ311" s="86"/>
      <c r="GRK311" s="86"/>
      <c r="GRL311" s="86"/>
      <c r="GRM311" s="86"/>
      <c r="GRN311" s="86"/>
      <c r="GRO311" s="86"/>
      <c r="GRP311" s="86"/>
      <c r="GRQ311" s="86"/>
      <c r="GRR311" s="86"/>
      <c r="GRS311" s="86"/>
      <c r="GRT311" s="86"/>
      <c r="GRU311" s="86"/>
      <c r="GRV311" s="86"/>
      <c r="GRW311" s="86"/>
      <c r="GRX311" s="86"/>
      <c r="GRY311" s="86"/>
      <c r="GRZ311" s="86"/>
      <c r="GSA311" s="86"/>
      <c r="GSB311" s="86"/>
      <c r="GSC311" s="86"/>
      <c r="GSD311" s="86"/>
      <c r="GSE311" s="86"/>
      <c r="GSF311" s="86"/>
      <c r="GSG311" s="86"/>
      <c r="GSH311" s="86"/>
      <c r="GSI311" s="86"/>
      <c r="GSJ311" s="86"/>
      <c r="GSK311" s="86"/>
      <c r="GSL311" s="86"/>
      <c r="GSM311" s="86"/>
      <c r="GSN311" s="86"/>
      <c r="GSO311" s="86"/>
      <c r="GSP311" s="86"/>
      <c r="GSQ311" s="86"/>
      <c r="GSR311" s="86"/>
      <c r="GSS311" s="86"/>
      <c r="GST311" s="86"/>
      <c r="GSU311" s="86"/>
      <c r="GSV311" s="86"/>
      <c r="GSW311" s="86"/>
      <c r="GSX311" s="86"/>
      <c r="GSY311" s="86"/>
      <c r="GSZ311" s="86"/>
      <c r="GTA311" s="86"/>
      <c r="GTB311" s="86"/>
      <c r="GTC311" s="86"/>
      <c r="GTD311" s="86"/>
      <c r="GTE311" s="86"/>
      <c r="GTF311" s="86"/>
      <c r="GTG311" s="86"/>
      <c r="GTH311" s="86"/>
      <c r="GTI311" s="86"/>
      <c r="GTJ311" s="86"/>
      <c r="GTK311" s="86"/>
      <c r="GTL311" s="86"/>
      <c r="GTM311" s="86"/>
      <c r="GTN311" s="86"/>
      <c r="GTO311" s="86"/>
      <c r="GTP311" s="86"/>
      <c r="GTQ311" s="86"/>
      <c r="GTR311" s="86"/>
      <c r="GTS311" s="86"/>
      <c r="GTT311" s="86"/>
      <c r="GTU311" s="86"/>
      <c r="GTV311" s="86"/>
      <c r="GTW311" s="86"/>
      <c r="GTX311" s="86"/>
      <c r="GTY311" s="86"/>
      <c r="GTZ311" s="86"/>
      <c r="GUA311" s="86"/>
      <c r="GUB311" s="86"/>
      <c r="GUC311" s="86"/>
      <c r="GUD311" s="86"/>
      <c r="GUE311" s="86"/>
      <c r="GUF311" s="86"/>
      <c r="GUG311" s="86"/>
      <c r="GUH311" s="86"/>
      <c r="GUI311" s="86"/>
      <c r="GUJ311" s="86"/>
      <c r="GUK311" s="86"/>
      <c r="GUL311" s="86"/>
      <c r="GUM311" s="86"/>
      <c r="GUN311" s="86"/>
      <c r="GUO311" s="86"/>
      <c r="GUP311" s="86"/>
      <c r="GUQ311" s="86"/>
      <c r="GUR311" s="86"/>
      <c r="GUS311" s="86"/>
      <c r="GUT311" s="86"/>
      <c r="GUU311" s="86"/>
      <c r="GUV311" s="86"/>
      <c r="GUW311" s="86"/>
      <c r="GUX311" s="86"/>
      <c r="GUY311" s="86"/>
      <c r="GUZ311" s="86"/>
      <c r="GVA311" s="86"/>
      <c r="GVB311" s="86"/>
      <c r="GVC311" s="86"/>
      <c r="GVD311" s="86"/>
      <c r="GVE311" s="86"/>
      <c r="GVF311" s="86"/>
      <c r="GVG311" s="86"/>
      <c r="GVH311" s="86"/>
      <c r="GVI311" s="86"/>
      <c r="GVJ311" s="86"/>
      <c r="GVK311" s="86"/>
      <c r="GVL311" s="86"/>
      <c r="GVM311" s="86"/>
      <c r="GVN311" s="86"/>
      <c r="GVO311" s="86"/>
      <c r="GVP311" s="86"/>
      <c r="GVQ311" s="86"/>
      <c r="GVR311" s="86"/>
      <c r="GVS311" s="86"/>
      <c r="GVT311" s="86"/>
      <c r="GVU311" s="86"/>
      <c r="GVV311" s="86"/>
      <c r="GVW311" s="86"/>
      <c r="GVX311" s="86"/>
      <c r="GVY311" s="86"/>
      <c r="GVZ311" s="86"/>
      <c r="GWA311" s="86"/>
      <c r="GWB311" s="86"/>
      <c r="GWC311" s="86"/>
      <c r="GWD311" s="86"/>
      <c r="GWE311" s="86"/>
      <c r="GWF311" s="86"/>
      <c r="GWG311" s="86"/>
      <c r="GWH311" s="86"/>
      <c r="GWI311" s="86"/>
      <c r="GWJ311" s="86"/>
      <c r="GWK311" s="86"/>
      <c r="GWL311" s="86"/>
      <c r="GWM311" s="86"/>
      <c r="GWN311" s="86"/>
      <c r="GWO311" s="86"/>
      <c r="GWP311" s="86"/>
      <c r="GWQ311" s="86"/>
      <c r="GWR311" s="86"/>
      <c r="GWS311" s="86"/>
      <c r="GWT311" s="86"/>
      <c r="GWU311" s="86"/>
      <c r="GWV311" s="86"/>
      <c r="GWW311" s="86"/>
      <c r="GWX311" s="86"/>
      <c r="GWY311" s="86"/>
      <c r="GWZ311" s="86"/>
      <c r="GXA311" s="86"/>
      <c r="GXB311" s="86"/>
      <c r="GXC311" s="86"/>
      <c r="GXD311" s="86"/>
      <c r="GXE311" s="86"/>
      <c r="GXF311" s="86"/>
      <c r="GXG311" s="86"/>
      <c r="GXH311" s="86"/>
      <c r="GXI311" s="86"/>
      <c r="GXJ311" s="86"/>
      <c r="GXK311" s="86"/>
      <c r="GXL311" s="86"/>
      <c r="GXM311" s="86"/>
      <c r="GXN311" s="86"/>
      <c r="GXO311" s="86"/>
      <c r="GXP311" s="86"/>
      <c r="GXQ311" s="86"/>
      <c r="GXR311" s="86"/>
      <c r="GXS311" s="86"/>
      <c r="GXT311" s="86"/>
      <c r="GXU311" s="86"/>
      <c r="GXV311" s="86"/>
      <c r="GXW311" s="86"/>
      <c r="GXX311" s="86"/>
      <c r="GXY311" s="86"/>
      <c r="GXZ311" s="86"/>
      <c r="GYA311" s="86"/>
      <c r="GYB311" s="86"/>
      <c r="GYC311" s="86"/>
      <c r="GYD311" s="86"/>
      <c r="GYE311" s="86"/>
      <c r="GYF311" s="86"/>
      <c r="GYG311" s="86"/>
      <c r="GYH311" s="86"/>
      <c r="GYI311" s="86"/>
      <c r="GYJ311" s="86"/>
      <c r="GYK311" s="86"/>
      <c r="GYL311" s="86"/>
      <c r="GYM311" s="86"/>
      <c r="GYN311" s="86"/>
      <c r="GYO311" s="86"/>
      <c r="GYP311" s="86"/>
      <c r="GYQ311" s="86"/>
      <c r="GYR311" s="86"/>
      <c r="GYS311" s="86"/>
      <c r="GYT311" s="86"/>
      <c r="GYU311" s="86"/>
      <c r="GYV311" s="86"/>
      <c r="GYW311" s="86"/>
      <c r="GYX311" s="86"/>
      <c r="GYY311" s="86"/>
      <c r="GYZ311" s="86"/>
      <c r="GZA311" s="86"/>
      <c r="GZB311" s="86"/>
      <c r="GZC311" s="86"/>
      <c r="GZD311" s="86"/>
      <c r="GZE311" s="86"/>
      <c r="GZF311" s="86"/>
      <c r="GZG311" s="86"/>
      <c r="GZH311" s="86"/>
      <c r="GZI311" s="86"/>
      <c r="GZJ311" s="86"/>
      <c r="GZK311" s="86"/>
      <c r="GZL311" s="86"/>
      <c r="GZM311" s="86"/>
      <c r="GZN311" s="86"/>
      <c r="GZO311" s="86"/>
      <c r="GZP311" s="86"/>
      <c r="GZQ311" s="86"/>
      <c r="GZR311" s="86"/>
      <c r="GZS311" s="86"/>
      <c r="GZT311" s="86"/>
      <c r="GZU311" s="86"/>
      <c r="GZV311" s="86"/>
      <c r="GZW311" s="86"/>
      <c r="GZX311" s="86"/>
      <c r="GZY311" s="86"/>
      <c r="GZZ311" s="86"/>
      <c r="HAA311" s="86"/>
      <c r="HAB311" s="86"/>
      <c r="HAC311" s="86"/>
      <c r="HAD311" s="86"/>
      <c r="HAE311" s="86"/>
      <c r="HAF311" s="86"/>
      <c r="HAG311" s="86"/>
      <c r="HAH311" s="86"/>
      <c r="HAI311" s="86"/>
      <c r="HAJ311" s="86"/>
      <c r="HAK311" s="86"/>
      <c r="HAL311" s="86"/>
      <c r="HAM311" s="86"/>
      <c r="HAN311" s="86"/>
      <c r="HAO311" s="86"/>
      <c r="HAP311" s="86"/>
      <c r="HAQ311" s="86"/>
      <c r="HAR311" s="86"/>
      <c r="HAS311" s="86"/>
      <c r="HAT311" s="86"/>
      <c r="HAU311" s="86"/>
      <c r="HAV311" s="86"/>
      <c r="HAW311" s="86"/>
      <c r="HAX311" s="86"/>
      <c r="HAY311" s="86"/>
      <c r="HAZ311" s="86"/>
      <c r="HBA311" s="86"/>
      <c r="HBB311" s="86"/>
      <c r="HBC311" s="86"/>
      <c r="HBD311" s="86"/>
      <c r="HBE311" s="86"/>
      <c r="HBF311" s="86"/>
      <c r="HBG311" s="86"/>
      <c r="HBH311" s="86"/>
      <c r="HBI311" s="86"/>
      <c r="HBJ311" s="86"/>
      <c r="HBK311" s="86"/>
      <c r="HBL311" s="86"/>
      <c r="HBM311" s="86"/>
      <c r="HBN311" s="86"/>
      <c r="HBO311" s="86"/>
      <c r="HBP311" s="86"/>
      <c r="HBQ311" s="86"/>
      <c r="HBR311" s="86"/>
      <c r="HBS311" s="86"/>
      <c r="HBT311" s="86"/>
      <c r="HBU311" s="86"/>
      <c r="HBV311" s="86"/>
      <c r="HBW311" s="86"/>
      <c r="HBX311" s="86"/>
      <c r="HBY311" s="86"/>
      <c r="HBZ311" s="86"/>
      <c r="HCA311" s="86"/>
      <c r="HCB311" s="86"/>
      <c r="HCC311" s="86"/>
      <c r="HCD311" s="86"/>
      <c r="HCE311" s="86"/>
      <c r="HCF311" s="86"/>
      <c r="HCG311" s="86"/>
      <c r="HCH311" s="86"/>
      <c r="HCI311" s="86"/>
      <c r="HCJ311" s="86"/>
      <c r="HCK311" s="86"/>
      <c r="HCL311" s="86"/>
      <c r="HCM311" s="86"/>
      <c r="HCN311" s="86"/>
      <c r="HCO311" s="86"/>
      <c r="HCP311" s="86"/>
      <c r="HCQ311" s="86"/>
      <c r="HCR311" s="86"/>
      <c r="HCS311" s="86"/>
      <c r="HCT311" s="86"/>
      <c r="HCU311" s="86"/>
      <c r="HCV311" s="86"/>
      <c r="HCW311" s="86"/>
      <c r="HCX311" s="86"/>
      <c r="HCY311" s="86"/>
      <c r="HCZ311" s="86"/>
      <c r="HDA311" s="86"/>
      <c r="HDB311" s="86"/>
      <c r="HDC311" s="86"/>
      <c r="HDD311" s="86"/>
      <c r="HDE311" s="86"/>
      <c r="HDF311" s="86"/>
      <c r="HDG311" s="86"/>
      <c r="HDH311" s="86"/>
      <c r="HDI311" s="86"/>
      <c r="HDJ311" s="86"/>
      <c r="HDK311" s="86"/>
      <c r="HDL311" s="86"/>
      <c r="HDM311" s="86"/>
      <c r="HDN311" s="86"/>
      <c r="HDO311" s="86"/>
      <c r="HDP311" s="86"/>
      <c r="HDQ311" s="86"/>
      <c r="HDR311" s="86"/>
      <c r="HDS311" s="86"/>
      <c r="HDT311" s="86"/>
      <c r="HDU311" s="86"/>
      <c r="HDV311" s="86"/>
      <c r="HDW311" s="86"/>
      <c r="HDX311" s="86"/>
      <c r="HDY311" s="86"/>
      <c r="HDZ311" s="86"/>
      <c r="HEA311" s="86"/>
      <c r="HEB311" s="86"/>
      <c r="HEC311" s="86"/>
      <c r="HED311" s="86"/>
      <c r="HEE311" s="86"/>
      <c r="HEF311" s="86"/>
      <c r="HEG311" s="86"/>
      <c r="HEH311" s="86"/>
      <c r="HEI311" s="86"/>
      <c r="HEJ311" s="86"/>
      <c r="HEK311" s="86"/>
      <c r="HEL311" s="86"/>
      <c r="HEM311" s="86"/>
      <c r="HEN311" s="86"/>
      <c r="HEO311" s="86"/>
      <c r="HEP311" s="86"/>
      <c r="HEQ311" s="86"/>
      <c r="HER311" s="86"/>
      <c r="HES311" s="86"/>
      <c r="HET311" s="86"/>
      <c r="HEU311" s="86"/>
      <c r="HEV311" s="86"/>
      <c r="HEW311" s="86"/>
      <c r="HEX311" s="86"/>
      <c r="HEY311" s="86"/>
      <c r="HEZ311" s="86"/>
      <c r="HFA311" s="86"/>
      <c r="HFB311" s="86"/>
      <c r="HFC311" s="86"/>
      <c r="HFD311" s="86"/>
      <c r="HFE311" s="86"/>
      <c r="HFF311" s="86"/>
      <c r="HFG311" s="86"/>
      <c r="HFH311" s="86"/>
      <c r="HFI311" s="86"/>
      <c r="HFJ311" s="86"/>
      <c r="HFK311" s="86"/>
      <c r="HFL311" s="86"/>
      <c r="HFM311" s="86"/>
      <c r="HFN311" s="86"/>
      <c r="HFO311" s="86"/>
      <c r="HFP311" s="86"/>
      <c r="HFQ311" s="86"/>
      <c r="HFR311" s="86"/>
      <c r="HFS311" s="86"/>
      <c r="HFT311" s="86"/>
      <c r="HFU311" s="86"/>
      <c r="HFV311" s="86"/>
      <c r="HFW311" s="86"/>
      <c r="HFX311" s="86"/>
      <c r="HFY311" s="86"/>
      <c r="HFZ311" s="86"/>
      <c r="HGA311" s="86"/>
      <c r="HGB311" s="86"/>
      <c r="HGC311" s="86"/>
      <c r="HGD311" s="86"/>
      <c r="HGE311" s="86"/>
      <c r="HGF311" s="86"/>
      <c r="HGG311" s="86"/>
      <c r="HGH311" s="86"/>
      <c r="HGI311" s="86"/>
      <c r="HGJ311" s="86"/>
      <c r="HGK311" s="86"/>
      <c r="HGL311" s="86"/>
      <c r="HGM311" s="86"/>
      <c r="HGN311" s="86"/>
      <c r="HGO311" s="86"/>
      <c r="HGP311" s="86"/>
      <c r="HGQ311" s="86"/>
      <c r="HGR311" s="86"/>
      <c r="HGS311" s="86"/>
      <c r="HGT311" s="86"/>
      <c r="HGU311" s="86"/>
      <c r="HGV311" s="86"/>
      <c r="HGW311" s="86"/>
      <c r="HGX311" s="86"/>
      <c r="HGY311" s="86"/>
      <c r="HGZ311" s="86"/>
      <c r="HHA311" s="86"/>
      <c r="HHB311" s="86"/>
      <c r="HHC311" s="86"/>
      <c r="HHD311" s="86"/>
      <c r="HHE311" s="86"/>
      <c r="HHF311" s="86"/>
      <c r="HHG311" s="86"/>
      <c r="HHH311" s="86"/>
      <c r="HHI311" s="86"/>
      <c r="HHJ311" s="86"/>
      <c r="HHK311" s="86"/>
      <c r="HHL311" s="86"/>
      <c r="HHM311" s="86"/>
      <c r="HHN311" s="86"/>
      <c r="HHO311" s="86"/>
      <c r="HHP311" s="86"/>
      <c r="HHQ311" s="86"/>
      <c r="HHR311" s="86"/>
      <c r="HHS311" s="86"/>
      <c r="HHT311" s="86"/>
      <c r="HHU311" s="86"/>
      <c r="HHV311" s="86"/>
      <c r="HHW311" s="86"/>
      <c r="HHX311" s="86"/>
      <c r="HHY311" s="86"/>
      <c r="HHZ311" s="86"/>
      <c r="HIA311" s="86"/>
      <c r="HIB311" s="86"/>
      <c r="HIC311" s="86"/>
      <c r="HID311" s="86"/>
      <c r="HIE311" s="86"/>
      <c r="HIF311" s="86"/>
      <c r="HIG311" s="86"/>
      <c r="HIH311" s="86"/>
      <c r="HII311" s="86"/>
      <c r="HIJ311" s="86"/>
      <c r="HIK311" s="86"/>
      <c r="HIL311" s="86"/>
      <c r="HIM311" s="86"/>
      <c r="HIN311" s="86"/>
      <c r="HIO311" s="86"/>
      <c r="HIP311" s="86"/>
      <c r="HIQ311" s="86"/>
      <c r="HIR311" s="86"/>
      <c r="HIS311" s="86"/>
      <c r="HIT311" s="86"/>
      <c r="HIU311" s="86"/>
      <c r="HIV311" s="86"/>
      <c r="HIW311" s="86"/>
      <c r="HIX311" s="86"/>
      <c r="HIY311" s="86"/>
      <c r="HIZ311" s="86"/>
      <c r="HJA311" s="86"/>
      <c r="HJB311" s="86"/>
      <c r="HJC311" s="86"/>
      <c r="HJD311" s="86"/>
      <c r="HJE311" s="86"/>
      <c r="HJF311" s="86"/>
      <c r="HJG311" s="86"/>
      <c r="HJH311" s="86"/>
      <c r="HJI311" s="86"/>
      <c r="HJJ311" s="86"/>
      <c r="HJK311" s="86"/>
      <c r="HJL311" s="86"/>
      <c r="HJM311" s="86"/>
      <c r="HJN311" s="86"/>
      <c r="HJO311" s="86"/>
      <c r="HJP311" s="86"/>
      <c r="HJQ311" s="86"/>
      <c r="HJR311" s="86"/>
      <c r="HJS311" s="86"/>
      <c r="HJT311" s="86"/>
      <c r="HJU311" s="86"/>
      <c r="HJV311" s="86"/>
      <c r="HJW311" s="86"/>
      <c r="HJX311" s="86"/>
      <c r="HJY311" s="86"/>
      <c r="HJZ311" s="86"/>
      <c r="HKA311" s="86"/>
      <c r="HKB311" s="86"/>
      <c r="HKC311" s="86"/>
      <c r="HKD311" s="86"/>
      <c r="HKE311" s="86"/>
      <c r="HKF311" s="86"/>
      <c r="HKG311" s="86"/>
      <c r="HKH311" s="86"/>
      <c r="HKI311" s="86"/>
      <c r="HKJ311" s="86"/>
      <c r="HKK311" s="86"/>
      <c r="HKL311" s="86"/>
      <c r="HKM311" s="86"/>
      <c r="HKN311" s="86"/>
      <c r="HKO311" s="86"/>
      <c r="HKP311" s="86"/>
      <c r="HKQ311" s="86"/>
      <c r="HKR311" s="86"/>
      <c r="HKS311" s="86"/>
      <c r="HKT311" s="86"/>
      <c r="HKU311" s="86"/>
      <c r="HKV311" s="86"/>
      <c r="HKW311" s="86"/>
      <c r="HKX311" s="86"/>
      <c r="HKY311" s="86"/>
      <c r="HKZ311" s="86"/>
      <c r="HLA311" s="86"/>
      <c r="HLB311" s="86"/>
      <c r="HLC311" s="86"/>
      <c r="HLD311" s="86"/>
      <c r="HLE311" s="86"/>
      <c r="HLF311" s="86"/>
      <c r="HLG311" s="86"/>
      <c r="HLH311" s="86"/>
      <c r="HLI311" s="86"/>
      <c r="HLJ311" s="86"/>
      <c r="HLK311" s="86"/>
      <c r="HLL311" s="86"/>
      <c r="HLM311" s="86"/>
      <c r="HLN311" s="86"/>
      <c r="HLO311" s="86"/>
      <c r="HLP311" s="86"/>
      <c r="HLQ311" s="86"/>
      <c r="HLR311" s="86"/>
      <c r="HLS311" s="86"/>
      <c r="HLT311" s="86"/>
      <c r="HLU311" s="86"/>
      <c r="HLV311" s="86"/>
      <c r="HLW311" s="86"/>
      <c r="HLX311" s="86"/>
      <c r="HLY311" s="86"/>
      <c r="HLZ311" s="86"/>
      <c r="HMA311" s="86"/>
      <c r="HMB311" s="86"/>
      <c r="HMC311" s="86"/>
      <c r="HMD311" s="86"/>
      <c r="HME311" s="86"/>
      <c r="HMF311" s="86"/>
      <c r="HMG311" s="86"/>
      <c r="HMH311" s="86"/>
      <c r="HMI311" s="86"/>
      <c r="HMJ311" s="86"/>
      <c r="HMK311" s="86"/>
      <c r="HML311" s="86"/>
      <c r="HMM311" s="86"/>
      <c r="HMN311" s="86"/>
      <c r="HMO311" s="86"/>
      <c r="HMP311" s="86"/>
      <c r="HMQ311" s="86"/>
      <c r="HMR311" s="86"/>
      <c r="HMS311" s="86"/>
      <c r="HMT311" s="86"/>
      <c r="HMU311" s="86"/>
      <c r="HMV311" s="86"/>
      <c r="HMW311" s="86"/>
      <c r="HMX311" s="86"/>
      <c r="HMY311" s="86"/>
      <c r="HMZ311" s="86"/>
      <c r="HNA311" s="86"/>
      <c r="HNB311" s="86"/>
      <c r="HNC311" s="86"/>
      <c r="HND311" s="86"/>
      <c r="HNE311" s="86"/>
      <c r="HNF311" s="86"/>
      <c r="HNG311" s="86"/>
      <c r="HNH311" s="86"/>
      <c r="HNI311" s="86"/>
      <c r="HNJ311" s="86"/>
      <c r="HNK311" s="86"/>
      <c r="HNL311" s="86"/>
      <c r="HNM311" s="86"/>
      <c r="HNN311" s="86"/>
      <c r="HNO311" s="86"/>
      <c r="HNP311" s="86"/>
      <c r="HNQ311" s="86"/>
      <c r="HNR311" s="86"/>
      <c r="HNS311" s="86"/>
      <c r="HNT311" s="86"/>
      <c r="HNU311" s="86"/>
      <c r="HNV311" s="86"/>
      <c r="HNW311" s="86"/>
      <c r="HNX311" s="86"/>
      <c r="HNY311" s="86"/>
      <c r="HNZ311" s="86"/>
      <c r="HOA311" s="86"/>
      <c r="HOB311" s="86"/>
      <c r="HOC311" s="86"/>
      <c r="HOD311" s="86"/>
      <c r="HOE311" s="86"/>
      <c r="HOF311" s="86"/>
      <c r="HOG311" s="86"/>
      <c r="HOH311" s="86"/>
      <c r="HOI311" s="86"/>
      <c r="HOJ311" s="86"/>
      <c r="HOK311" s="86"/>
      <c r="HOL311" s="86"/>
      <c r="HOM311" s="86"/>
      <c r="HON311" s="86"/>
      <c r="HOO311" s="86"/>
      <c r="HOP311" s="86"/>
      <c r="HOQ311" s="86"/>
      <c r="HOR311" s="86"/>
      <c r="HOS311" s="86"/>
      <c r="HOT311" s="86"/>
      <c r="HOU311" s="86"/>
      <c r="HOV311" s="86"/>
      <c r="HOW311" s="86"/>
      <c r="HOX311" s="86"/>
      <c r="HOY311" s="86"/>
      <c r="HOZ311" s="86"/>
      <c r="HPA311" s="86"/>
      <c r="HPB311" s="86"/>
      <c r="HPC311" s="86"/>
      <c r="HPD311" s="86"/>
      <c r="HPE311" s="86"/>
      <c r="HPF311" s="86"/>
      <c r="HPG311" s="86"/>
      <c r="HPH311" s="86"/>
      <c r="HPI311" s="86"/>
      <c r="HPJ311" s="86"/>
      <c r="HPK311" s="86"/>
      <c r="HPL311" s="86"/>
      <c r="HPM311" s="86"/>
      <c r="HPN311" s="86"/>
      <c r="HPO311" s="86"/>
      <c r="HPP311" s="86"/>
      <c r="HPQ311" s="86"/>
      <c r="HPR311" s="86"/>
      <c r="HPS311" s="86"/>
      <c r="HPT311" s="86"/>
      <c r="HPU311" s="86"/>
      <c r="HPV311" s="86"/>
      <c r="HPW311" s="86"/>
      <c r="HPX311" s="86"/>
      <c r="HPY311" s="86"/>
      <c r="HPZ311" s="86"/>
      <c r="HQA311" s="86"/>
      <c r="HQB311" s="86"/>
      <c r="HQC311" s="86"/>
      <c r="HQD311" s="86"/>
      <c r="HQE311" s="86"/>
      <c r="HQF311" s="86"/>
      <c r="HQG311" s="86"/>
      <c r="HQH311" s="86"/>
      <c r="HQI311" s="86"/>
      <c r="HQJ311" s="86"/>
      <c r="HQK311" s="86"/>
      <c r="HQL311" s="86"/>
      <c r="HQM311" s="86"/>
      <c r="HQN311" s="86"/>
      <c r="HQO311" s="86"/>
      <c r="HQP311" s="86"/>
      <c r="HQQ311" s="86"/>
      <c r="HQR311" s="86"/>
      <c r="HQS311" s="86"/>
      <c r="HQT311" s="86"/>
      <c r="HQU311" s="86"/>
      <c r="HQV311" s="86"/>
      <c r="HQW311" s="86"/>
      <c r="HQX311" s="86"/>
      <c r="HQY311" s="86"/>
      <c r="HQZ311" s="86"/>
      <c r="HRA311" s="86"/>
      <c r="HRB311" s="86"/>
      <c r="HRC311" s="86"/>
      <c r="HRD311" s="86"/>
      <c r="HRE311" s="86"/>
      <c r="HRF311" s="86"/>
      <c r="HRG311" s="86"/>
      <c r="HRH311" s="86"/>
      <c r="HRI311" s="86"/>
      <c r="HRJ311" s="86"/>
      <c r="HRK311" s="86"/>
      <c r="HRL311" s="86"/>
      <c r="HRM311" s="86"/>
      <c r="HRN311" s="86"/>
      <c r="HRO311" s="86"/>
      <c r="HRP311" s="86"/>
      <c r="HRQ311" s="86"/>
      <c r="HRR311" s="86"/>
      <c r="HRS311" s="86"/>
      <c r="HRT311" s="86"/>
      <c r="HRU311" s="86"/>
      <c r="HRV311" s="86"/>
      <c r="HRW311" s="86"/>
      <c r="HRX311" s="86"/>
      <c r="HRY311" s="86"/>
      <c r="HRZ311" s="86"/>
      <c r="HSA311" s="86"/>
      <c r="HSB311" s="86"/>
      <c r="HSC311" s="86"/>
      <c r="HSD311" s="86"/>
      <c r="HSE311" s="86"/>
      <c r="HSF311" s="86"/>
      <c r="HSG311" s="86"/>
      <c r="HSH311" s="86"/>
      <c r="HSI311" s="86"/>
      <c r="HSJ311" s="86"/>
      <c r="HSK311" s="86"/>
      <c r="HSL311" s="86"/>
      <c r="HSM311" s="86"/>
      <c r="HSN311" s="86"/>
      <c r="HSO311" s="86"/>
      <c r="HSP311" s="86"/>
      <c r="HSQ311" s="86"/>
      <c r="HSR311" s="86"/>
      <c r="HSS311" s="86"/>
      <c r="HST311" s="86"/>
      <c r="HSU311" s="86"/>
      <c r="HSV311" s="86"/>
      <c r="HSW311" s="86"/>
      <c r="HSX311" s="86"/>
      <c r="HSY311" s="86"/>
      <c r="HSZ311" s="86"/>
      <c r="HTA311" s="86"/>
      <c r="HTB311" s="86"/>
      <c r="HTC311" s="86"/>
      <c r="HTD311" s="86"/>
      <c r="HTE311" s="86"/>
      <c r="HTF311" s="86"/>
      <c r="HTG311" s="86"/>
      <c r="HTH311" s="86"/>
      <c r="HTI311" s="86"/>
      <c r="HTJ311" s="86"/>
      <c r="HTK311" s="86"/>
      <c r="HTL311" s="86"/>
      <c r="HTM311" s="86"/>
      <c r="HTN311" s="86"/>
      <c r="HTO311" s="86"/>
      <c r="HTP311" s="86"/>
      <c r="HTQ311" s="86"/>
      <c r="HTR311" s="86"/>
      <c r="HTS311" s="86"/>
      <c r="HTT311" s="86"/>
      <c r="HTU311" s="86"/>
      <c r="HTV311" s="86"/>
      <c r="HTW311" s="86"/>
      <c r="HTX311" s="86"/>
      <c r="HTY311" s="86"/>
      <c r="HTZ311" s="86"/>
      <c r="HUA311" s="86"/>
      <c r="HUB311" s="86"/>
      <c r="HUC311" s="86"/>
      <c r="HUD311" s="86"/>
      <c r="HUE311" s="86"/>
      <c r="HUF311" s="86"/>
      <c r="HUG311" s="86"/>
      <c r="HUH311" s="86"/>
      <c r="HUI311" s="86"/>
      <c r="HUJ311" s="86"/>
      <c r="HUK311" s="86"/>
      <c r="HUL311" s="86"/>
      <c r="HUM311" s="86"/>
      <c r="HUN311" s="86"/>
      <c r="HUO311" s="86"/>
      <c r="HUP311" s="86"/>
      <c r="HUQ311" s="86"/>
      <c r="HUR311" s="86"/>
      <c r="HUS311" s="86"/>
      <c r="HUT311" s="86"/>
      <c r="HUU311" s="86"/>
      <c r="HUV311" s="86"/>
      <c r="HUW311" s="86"/>
      <c r="HUX311" s="86"/>
      <c r="HUY311" s="86"/>
      <c r="HUZ311" s="86"/>
      <c r="HVA311" s="86"/>
      <c r="HVB311" s="86"/>
      <c r="HVC311" s="86"/>
      <c r="HVD311" s="86"/>
      <c r="HVE311" s="86"/>
      <c r="HVF311" s="86"/>
      <c r="HVG311" s="86"/>
      <c r="HVH311" s="86"/>
      <c r="HVI311" s="86"/>
      <c r="HVJ311" s="86"/>
      <c r="HVK311" s="86"/>
      <c r="HVL311" s="86"/>
      <c r="HVM311" s="86"/>
      <c r="HVN311" s="86"/>
      <c r="HVO311" s="86"/>
      <c r="HVP311" s="86"/>
      <c r="HVQ311" s="86"/>
      <c r="HVR311" s="86"/>
      <c r="HVS311" s="86"/>
      <c r="HVT311" s="86"/>
      <c r="HVU311" s="86"/>
      <c r="HVV311" s="86"/>
      <c r="HVW311" s="86"/>
      <c r="HVX311" s="86"/>
      <c r="HVY311" s="86"/>
      <c r="HVZ311" s="86"/>
      <c r="HWA311" s="86"/>
      <c r="HWB311" s="86"/>
      <c r="HWC311" s="86"/>
      <c r="HWD311" s="86"/>
      <c r="HWE311" s="86"/>
      <c r="HWF311" s="86"/>
      <c r="HWG311" s="86"/>
      <c r="HWH311" s="86"/>
      <c r="HWI311" s="86"/>
      <c r="HWJ311" s="86"/>
      <c r="HWK311" s="86"/>
      <c r="HWL311" s="86"/>
      <c r="HWM311" s="86"/>
      <c r="HWN311" s="86"/>
      <c r="HWO311" s="86"/>
      <c r="HWP311" s="86"/>
      <c r="HWQ311" s="86"/>
      <c r="HWR311" s="86"/>
      <c r="HWS311" s="86"/>
      <c r="HWT311" s="86"/>
      <c r="HWU311" s="86"/>
      <c r="HWV311" s="86"/>
      <c r="HWW311" s="86"/>
      <c r="HWX311" s="86"/>
      <c r="HWY311" s="86"/>
      <c r="HWZ311" s="86"/>
      <c r="HXA311" s="86"/>
      <c r="HXB311" s="86"/>
      <c r="HXC311" s="86"/>
      <c r="HXD311" s="86"/>
      <c r="HXE311" s="86"/>
      <c r="HXF311" s="86"/>
      <c r="HXG311" s="86"/>
      <c r="HXH311" s="86"/>
      <c r="HXI311" s="86"/>
      <c r="HXJ311" s="86"/>
      <c r="HXK311" s="86"/>
      <c r="HXL311" s="86"/>
      <c r="HXM311" s="86"/>
      <c r="HXN311" s="86"/>
      <c r="HXO311" s="86"/>
      <c r="HXP311" s="86"/>
      <c r="HXQ311" s="86"/>
      <c r="HXR311" s="86"/>
      <c r="HXS311" s="86"/>
      <c r="HXT311" s="86"/>
      <c r="HXU311" s="86"/>
      <c r="HXV311" s="86"/>
      <c r="HXW311" s="86"/>
      <c r="HXX311" s="86"/>
      <c r="HXY311" s="86"/>
      <c r="HXZ311" s="86"/>
      <c r="HYA311" s="86"/>
      <c r="HYB311" s="86"/>
      <c r="HYC311" s="86"/>
      <c r="HYD311" s="86"/>
      <c r="HYE311" s="86"/>
      <c r="HYF311" s="86"/>
      <c r="HYG311" s="86"/>
      <c r="HYH311" s="86"/>
      <c r="HYI311" s="86"/>
      <c r="HYJ311" s="86"/>
      <c r="HYK311" s="86"/>
      <c r="HYL311" s="86"/>
      <c r="HYM311" s="86"/>
      <c r="HYN311" s="86"/>
      <c r="HYO311" s="86"/>
      <c r="HYP311" s="86"/>
      <c r="HYQ311" s="86"/>
      <c r="HYR311" s="86"/>
      <c r="HYS311" s="86"/>
      <c r="HYT311" s="86"/>
      <c r="HYU311" s="86"/>
      <c r="HYV311" s="86"/>
      <c r="HYW311" s="86"/>
      <c r="HYX311" s="86"/>
      <c r="HYY311" s="86"/>
      <c r="HYZ311" s="86"/>
      <c r="HZA311" s="86"/>
      <c r="HZB311" s="86"/>
      <c r="HZC311" s="86"/>
      <c r="HZD311" s="86"/>
      <c r="HZE311" s="86"/>
      <c r="HZF311" s="86"/>
      <c r="HZG311" s="86"/>
      <c r="HZH311" s="86"/>
      <c r="HZI311" s="86"/>
      <c r="HZJ311" s="86"/>
      <c r="HZK311" s="86"/>
      <c r="HZL311" s="86"/>
      <c r="HZM311" s="86"/>
      <c r="HZN311" s="86"/>
      <c r="HZO311" s="86"/>
      <c r="HZP311" s="86"/>
      <c r="HZQ311" s="86"/>
      <c r="HZR311" s="86"/>
      <c r="HZS311" s="86"/>
      <c r="HZT311" s="86"/>
      <c r="HZU311" s="86"/>
      <c r="HZV311" s="86"/>
      <c r="HZW311" s="86"/>
      <c r="HZX311" s="86"/>
      <c r="HZY311" s="86"/>
      <c r="HZZ311" s="86"/>
      <c r="IAA311" s="86"/>
      <c r="IAB311" s="86"/>
      <c r="IAC311" s="86"/>
      <c r="IAD311" s="86"/>
      <c r="IAE311" s="86"/>
      <c r="IAF311" s="86"/>
      <c r="IAG311" s="86"/>
      <c r="IAH311" s="86"/>
      <c r="IAI311" s="86"/>
      <c r="IAJ311" s="86"/>
      <c r="IAK311" s="86"/>
      <c r="IAL311" s="86"/>
      <c r="IAM311" s="86"/>
      <c r="IAN311" s="86"/>
      <c r="IAO311" s="86"/>
      <c r="IAP311" s="86"/>
      <c r="IAQ311" s="86"/>
      <c r="IAR311" s="86"/>
      <c r="IAS311" s="86"/>
      <c r="IAT311" s="86"/>
      <c r="IAU311" s="86"/>
      <c r="IAV311" s="86"/>
      <c r="IAW311" s="86"/>
      <c r="IAX311" s="86"/>
      <c r="IAY311" s="86"/>
      <c r="IAZ311" s="86"/>
      <c r="IBA311" s="86"/>
      <c r="IBB311" s="86"/>
      <c r="IBC311" s="86"/>
      <c r="IBD311" s="86"/>
      <c r="IBE311" s="86"/>
      <c r="IBF311" s="86"/>
      <c r="IBG311" s="86"/>
      <c r="IBH311" s="86"/>
      <c r="IBI311" s="86"/>
      <c r="IBJ311" s="86"/>
      <c r="IBK311" s="86"/>
      <c r="IBL311" s="86"/>
      <c r="IBM311" s="86"/>
      <c r="IBN311" s="86"/>
      <c r="IBO311" s="86"/>
      <c r="IBP311" s="86"/>
      <c r="IBQ311" s="86"/>
      <c r="IBR311" s="86"/>
      <c r="IBS311" s="86"/>
      <c r="IBT311" s="86"/>
      <c r="IBU311" s="86"/>
      <c r="IBV311" s="86"/>
      <c r="IBW311" s="86"/>
      <c r="IBX311" s="86"/>
      <c r="IBY311" s="86"/>
      <c r="IBZ311" s="86"/>
      <c r="ICA311" s="86"/>
      <c r="ICB311" s="86"/>
      <c r="ICC311" s="86"/>
      <c r="ICD311" s="86"/>
      <c r="ICE311" s="86"/>
      <c r="ICF311" s="86"/>
      <c r="ICG311" s="86"/>
      <c r="ICH311" s="86"/>
      <c r="ICI311" s="86"/>
      <c r="ICJ311" s="86"/>
      <c r="ICK311" s="86"/>
      <c r="ICL311" s="86"/>
      <c r="ICM311" s="86"/>
      <c r="ICN311" s="86"/>
      <c r="ICO311" s="86"/>
      <c r="ICP311" s="86"/>
      <c r="ICQ311" s="86"/>
      <c r="ICR311" s="86"/>
      <c r="ICS311" s="86"/>
      <c r="ICT311" s="86"/>
      <c r="ICU311" s="86"/>
      <c r="ICV311" s="86"/>
      <c r="ICW311" s="86"/>
      <c r="ICX311" s="86"/>
      <c r="ICY311" s="86"/>
      <c r="ICZ311" s="86"/>
      <c r="IDA311" s="86"/>
      <c r="IDB311" s="86"/>
      <c r="IDC311" s="86"/>
      <c r="IDD311" s="86"/>
      <c r="IDE311" s="86"/>
      <c r="IDF311" s="86"/>
      <c r="IDG311" s="86"/>
      <c r="IDH311" s="86"/>
      <c r="IDI311" s="86"/>
      <c r="IDJ311" s="86"/>
      <c r="IDK311" s="86"/>
      <c r="IDL311" s="86"/>
      <c r="IDM311" s="86"/>
      <c r="IDN311" s="86"/>
      <c r="IDO311" s="86"/>
      <c r="IDP311" s="86"/>
      <c r="IDQ311" s="86"/>
      <c r="IDR311" s="86"/>
      <c r="IDS311" s="86"/>
      <c r="IDT311" s="86"/>
      <c r="IDU311" s="86"/>
      <c r="IDV311" s="86"/>
      <c r="IDW311" s="86"/>
      <c r="IDX311" s="86"/>
      <c r="IDY311" s="86"/>
      <c r="IDZ311" s="86"/>
      <c r="IEA311" s="86"/>
      <c r="IEB311" s="86"/>
      <c r="IEC311" s="86"/>
      <c r="IED311" s="86"/>
      <c r="IEE311" s="86"/>
      <c r="IEF311" s="86"/>
      <c r="IEG311" s="86"/>
      <c r="IEH311" s="86"/>
      <c r="IEI311" s="86"/>
      <c r="IEJ311" s="86"/>
      <c r="IEK311" s="86"/>
      <c r="IEL311" s="86"/>
      <c r="IEM311" s="86"/>
      <c r="IEN311" s="86"/>
      <c r="IEO311" s="86"/>
      <c r="IEP311" s="86"/>
      <c r="IEQ311" s="86"/>
      <c r="IER311" s="86"/>
      <c r="IES311" s="86"/>
      <c r="IET311" s="86"/>
      <c r="IEU311" s="86"/>
      <c r="IEV311" s="86"/>
      <c r="IEW311" s="86"/>
      <c r="IEX311" s="86"/>
      <c r="IEY311" s="86"/>
      <c r="IEZ311" s="86"/>
      <c r="IFA311" s="86"/>
      <c r="IFB311" s="86"/>
      <c r="IFC311" s="86"/>
      <c r="IFD311" s="86"/>
      <c r="IFE311" s="86"/>
      <c r="IFF311" s="86"/>
      <c r="IFG311" s="86"/>
      <c r="IFH311" s="86"/>
      <c r="IFI311" s="86"/>
      <c r="IFJ311" s="86"/>
      <c r="IFK311" s="86"/>
      <c r="IFL311" s="86"/>
      <c r="IFM311" s="86"/>
      <c r="IFN311" s="86"/>
      <c r="IFO311" s="86"/>
      <c r="IFP311" s="86"/>
      <c r="IFQ311" s="86"/>
      <c r="IFR311" s="86"/>
      <c r="IFS311" s="86"/>
      <c r="IFT311" s="86"/>
      <c r="IFU311" s="86"/>
      <c r="IFV311" s="86"/>
      <c r="IFW311" s="86"/>
      <c r="IFX311" s="86"/>
      <c r="IFY311" s="86"/>
      <c r="IFZ311" s="86"/>
      <c r="IGA311" s="86"/>
      <c r="IGB311" s="86"/>
      <c r="IGC311" s="86"/>
      <c r="IGD311" s="86"/>
      <c r="IGE311" s="86"/>
      <c r="IGF311" s="86"/>
      <c r="IGG311" s="86"/>
      <c r="IGH311" s="86"/>
      <c r="IGI311" s="86"/>
      <c r="IGJ311" s="86"/>
      <c r="IGK311" s="86"/>
      <c r="IGL311" s="86"/>
      <c r="IGM311" s="86"/>
      <c r="IGN311" s="86"/>
      <c r="IGO311" s="86"/>
      <c r="IGP311" s="86"/>
      <c r="IGQ311" s="86"/>
      <c r="IGR311" s="86"/>
      <c r="IGS311" s="86"/>
      <c r="IGT311" s="86"/>
      <c r="IGU311" s="86"/>
      <c r="IGV311" s="86"/>
      <c r="IGW311" s="86"/>
      <c r="IGX311" s="86"/>
      <c r="IGY311" s="86"/>
      <c r="IGZ311" s="86"/>
      <c r="IHA311" s="86"/>
      <c r="IHB311" s="86"/>
      <c r="IHC311" s="86"/>
      <c r="IHD311" s="86"/>
      <c r="IHE311" s="86"/>
      <c r="IHF311" s="86"/>
      <c r="IHG311" s="86"/>
      <c r="IHH311" s="86"/>
      <c r="IHI311" s="86"/>
      <c r="IHJ311" s="86"/>
      <c r="IHK311" s="86"/>
      <c r="IHL311" s="86"/>
      <c r="IHM311" s="86"/>
      <c r="IHN311" s="86"/>
      <c r="IHO311" s="86"/>
      <c r="IHP311" s="86"/>
      <c r="IHQ311" s="86"/>
      <c r="IHR311" s="86"/>
      <c r="IHS311" s="86"/>
      <c r="IHT311" s="86"/>
      <c r="IHU311" s="86"/>
      <c r="IHV311" s="86"/>
      <c r="IHW311" s="86"/>
      <c r="IHX311" s="86"/>
      <c r="IHY311" s="86"/>
      <c r="IHZ311" s="86"/>
      <c r="IIA311" s="86"/>
      <c r="IIB311" s="86"/>
      <c r="IIC311" s="86"/>
      <c r="IID311" s="86"/>
      <c r="IIE311" s="86"/>
      <c r="IIF311" s="86"/>
      <c r="IIG311" s="86"/>
      <c r="IIH311" s="86"/>
      <c r="III311" s="86"/>
      <c r="IIJ311" s="86"/>
      <c r="IIK311" s="86"/>
      <c r="IIL311" s="86"/>
      <c r="IIM311" s="86"/>
      <c r="IIN311" s="86"/>
      <c r="IIO311" s="86"/>
      <c r="IIP311" s="86"/>
      <c r="IIQ311" s="86"/>
      <c r="IIR311" s="86"/>
      <c r="IIS311" s="86"/>
      <c r="IIT311" s="86"/>
      <c r="IIU311" s="86"/>
      <c r="IIV311" s="86"/>
      <c r="IIW311" s="86"/>
      <c r="IIX311" s="86"/>
      <c r="IIY311" s="86"/>
      <c r="IIZ311" s="86"/>
      <c r="IJA311" s="86"/>
      <c r="IJB311" s="86"/>
      <c r="IJC311" s="86"/>
      <c r="IJD311" s="86"/>
      <c r="IJE311" s="86"/>
      <c r="IJF311" s="86"/>
      <c r="IJG311" s="86"/>
      <c r="IJH311" s="86"/>
      <c r="IJI311" s="86"/>
      <c r="IJJ311" s="86"/>
      <c r="IJK311" s="86"/>
      <c r="IJL311" s="86"/>
      <c r="IJM311" s="86"/>
      <c r="IJN311" s="86"/>
      <c r="IJO311" s="86"/>
      <c r="IJP311" s="86"/>
      <c r="IJQ311" s="86"/>
      <c r="IJR311" s="86"/>
      <c r="IJS311" s="86"/>
      <c r="IJT311" s="86"/>
      <c r="IJU311" s="86"/>
      <c r="IJV311" s="86"/>
      <c r="IJW311" s="86"/>
      <c r="IJX311" s="86"/>
      <c r="IJY311" s="86"/>
      <c r="IJZ311" s="86"/>
      <c r="IKA311" s="86"/>
      <c r="IKB311" s="86"/>
      <c r="IKC311" s="86"/>
      <c r="IKD311" s="86"/>
      <c r="IKE311" s="86"/>
      <c r="IKF311" s="86"/>
      <c r="IKG311" s="86"/>
      <c r="IKH311" s="86"/>
      <c r="IKI311" s="86"/>
      <c r="IKJ311" s="86"/>
      <c r="IKK311" s="86"/>
      <c r="IKL311" s="86"/>
      <c r="IKM311" s="86"/>
      <c r="IKN311" s="86"/>
      <c r="IKO311" s="86"/>
      <c r="IKP311" s="86"/>
      <c r="IKQ311" s="86"/>
      <c r="IKR311" s="86"/>
      <c r="IKS311" s="86"/>
      <c r="IKT311" s="86"/>
      <c r="IKU311" s="86"/>
      <c r="IKV311" s="86"/>
      <c r="IKW311" s="86"/>
      <c r="IKX311" s="86"/>
      <c r="IKY311" s="86"/>
      <c r="IKZ311" s="86"/>
      <c r="ILA311" s="86"/>
      <c r="ILB311" s="86"/>
      <c r="ILC311" s="86"/>
      <c r="ILD311" s="86"/>
      <c r="ILE311" s="86"/>
      <c r="ILF311" s="86"/>
      <c r="ILG311" s="86"/>
      <c r="ILH311" s="86"/>
      <c r="ILI311" s="86"/>
      <c r="ILJ311" s="86"/>
      <c r="ILK311" s="86"/>
      <c r="ILL311" s="86"/>
      <c r="ILM311" s="86"/>
      <c r="ILN311" s="86"/>
      <c r="ILO311" s="86"/>
      <c r="ILP311" s="86"/>
      <c r="ILQ311" s="86"/>
      <c r="ILR311" s="86"/>
      <c r="ILS311" s="86"/>
      <c r="ILT311" s="86"/>
      <c r="ILU311" s="86"/>
      <c r="ILV311" s="86"/>
      <c r="ILW311" s="86"/>
      <c r="ILX311" s="86"/>
      <c r="ILY311" s="86"/>
      <c r="ILZ311" s="86"/>
      <c r="IMA311" s="86"/>
      <c r="IMB311" s="86"/>
      <c r="IMC311" s="86"/>
      <c r="IMD311" s="86"/>
      <c r="IME311" s="86"/>
      <c r="IMF311" s="86"/>
      <c r="IMG311" s="86"/>
      <c r="IMH311" s="86"/>
      <c r="IMI311" s="86"/>
      <c r="IMJ311" s="86"/>
      <c r="IMK311" s="86"/>
      <c r="IML311" s="86"/>
      <c r="IMM311" s="86"/>
      <c r="IMN311" s="86"/>
      <c r="IMO311" s="86"/>
      <c r="IMP311" s="86"/>
      <c r="IMQ311" s="86"/>
      <c r="IMR311" s="86"/>
      <c r="IMS311" s="86"/>
      <c r="IMT311" s="86"/>
      <c r="IMU311" s="86"/>
      <c r="IMV311" s="86"/>
      <c r="IMW311" s="86"/>
      <c r="IMX311" s="86"/>
      <c r="IMY311" s="86"/>
      <c r="IMZ311" s="86"/>
      <c r="INA311" s="86"/>
      <c r="INB311" s="86"/>
      <c r="INC311" s="86"/>
      <c r="IND311" s="86"/>
      <c r="INE311" s="86"/>
      <c r="INF311" s="86"/>
      <c r="ING311" s="86"/>
      <c r="INH311" s="86"/>
      <c r="INI311" s="86"/>
      <c r="INJ311" s="86"/>
      <c r="INK311" s="86"/>
      <c r="INL311" s="86"/>
      <c r="INM311" s="86"/>
      <c r="INN311" s="86"/>
      <c r="INO311" s="86"/>
      <c r="INP311" s="86"/>
      <c r="INQ311" s="86"/>
      <c r="INR311" s="86"/>
      <c r="INS311" s="86"/>
      <c r="INT311" s="86"/>
      <c r="INU311" s="86"/>
      <c r="INV311" s="86"/>
      <c r="INW311" s="86"/>
      <c r="INX311" s="86"/>
      <c r="INY311" s="86"/>
      <c r="INZ311" s="86"/>
      <c r="IOA311" s="86"/>
      <c r="IOB311" s="86"/>
      <c r="IOC311" s="86"/>
      <c r="IOD311" s="86"/>
      <c r="IOE311" s="86"/>
      <c r="IOF311" s="86"/>
      <c r="IOG311" s="86"/>
      <c r="IOH311" s="86"/>
      <c r="IOI311" s="86"/>
      <c r="IOJ311" s="86"/>
      <c r="IOK311" s="86"/>
      <c r="IOL311" s="86"/>
      <c r="IOM311" s="86"/>
      <c r="ION311" s="86"/>
      <c r="IOO311" s="86"/>
      <c r="IOP311" s="86"/>
      <c r="IOQ311" s="86"/>
      <c r="IOR311" s="86"/>
      <c r="IOS311" s="86"/>
      <c r="IOT311" s="86"/>
      <c r="IOU311" s="86"/>
      <c r="IOV311" s="86"/>
      <c r="IOW311" s="86"/>
      <c r="IOX311" s="86"/>
      <c r="IOY311" s="86"/>
      <c r="IOZ311" s="86"/>
      <c r="IPA311" s="86"/>
      <c r="IPB311" s="86"/>
      <c r="IPC311" s="86"/>
      <c r="IPD311" s="86"/>
      <c r="IPE311" s="86"/>
      <c r="IPF311" s="86"/>
      <c r="IPG311" s="86"/>
      <c r="IPH311" s="86"/>
      <c r="IPI311" s="86"/>
      <c r="IPJ311" s="86"/>
      <c r="IPK311" s="86"/>
      <c r="IPL311" s="86"/>
      <c r="IPM311" s="86"/>
      <c r="IPN311" s="86"/>
      <c r="IPO311" s="86"/>
      <c r="IPP311" s="86"/>
      <c r="IPQ311" s="86"/>
      <c r="IPR311" s="86"/>
      <c r="IPS311" s="86"/>
      <c r="IPT311" s="86"/>
      <c r="IPU311" s="86"/>
      <c r="IPV311" s="86"/>
      <c r="IPW311" s="86"/>
      <c r="IPX311" s="86"/>
      <c r="IPY311" s="86"/>
      <c r="IPZ311" s="86"/>
      <c r="IQA311" s="86"/>
      <c r="IQB311" s="86"/>
      <c r="IQC311" s="86"/>
      <c r="IQD311" s="86"/>
      <c r="IQE311" s="86"/>
      <c r="IQF311" s="86"/>
      <c r="IQG311" s="86"/>
      <c r="IQH311" s="86"/>
      <c r="IQI311" s="86"/>
      <c r="IQJ311" s="86"/>
      <c r="IQK311" s="86"/>
      <c r="IQL311" s="86"/>
      <c r="IQM311" s="86"/>
      <c r="IQN311" s="86"/>
      <c r="IQO311" s="86"/>
      <c r="IQP311" s="86"/>
      <c r="IQQ311" s="86"/>
      <c r="IQR311" s="86"/>
      <c r="IQS311" s="86"/>
      <c r="IQT311" s="86"/>
      <c r="IQU311" s="86"/>
      <c r="IQV311" s="86"/>
      <c r="IQW311" s="86"/>
      <c r="IQX311" s="86"/>
      <c r="IQY311" s="86"/>
      <c r="IQZ311" s="86"/>
      <c r="IRA311" s="86"/>
      <c r="IRB311" s="86"/>
      <c r="IRC311" s="86"/>
      <c r="IRD311" s="86"/>
      <c r="IRE311" s="86"/>
      <c r="IRF311" s="86"/>
      <c r="IRG311" s="86"/>
      <c r="IRH311" s="86"/>
      <c r="IRI311" s="86"/>
      <c r="IRJ311" s="86"/>
      <c r="IRK311" s="86"/>
      <c r="IRL311" s="86"/>
      <c r="IRM311" s="86"/>
      <c r="IRN311" s="86"/>
      <c r="IRO311" s="86"/>
      <c r="IRP311" s="86"/>
      <c r="IRQ311" s="86"/>
      <c r="IRR311" s="86"/>
      <c r="IRS311" s="86"/>
      <c r="IRT311" s="86"/>
      <c r="IRU311" s="86"/>
      <c r="IRV311" s="86"/>
      <c r="IRW311" s="86"/>
      <c r="IRX311" s="86"/>
      <c r="IRY311" s="86"/>
      <c r="IRZ311" s="86"/>
      <c r="ISA311" s="86"/>
      <c r="ISB311" s="86"/>
      <c r="ISC311" s="86"/>
      <c r="ISD311" s="86"/>
      <c r="ISE311" s="86"/>
      <c r="ISF311" s="86"/>
      <c r="ISG311" s="86"/>
      <c r="ISH311" s="86"/>
      <c r="ISI311" s="86"/>
      <c r="ISJ311" s="86"/>
      <c r="ISK311" s="86"/>
      <c r="ISL311" s="86"/>
      <c r="ISM311" s="86"/>
      <c r="ISN311" s="86"/>
      <c r="ISO311" s="86"/>
      <c r="ISP311" s="86"/>
      <c r="ISQ311" s="86"/>
      <c r="ISR311" s="86"/>
      <c r="ISS311" s="86"/>
      <c r="IST311" s="86"/>
      <c r="ISU311" s="86"/>
      <c r="ISV311" s="86"/>
      <c r="ISW311" s="86"/>
      <c r="ISX311" s="86"/>
      <c r="ISY311" s="86"/>
      <c r="ISZ311" s="86"/>
      <c r="ITA311" s="86"/>
      <c r="ITB311" s="86"/>
      <c r="ITC311" s="86"/>
      <c r="ITD311" s="86"/>
      <c r="ITE311" s="86"/>
      <c r="ITF311" s="86"/>
      <c r="ITG311" s="86"/>
      <c r="ITH311" s="86"/>
      <c r="ITI311" s="86"/>
      <c r="ITJ311" s="86"/>
      <c r="ITK311" s="86"/>
      <c r="ITL311" s="86"/>
      <c r="ITM311" s="86"/>
      <c r="ITN311" s="86"/>
      <c r="ITO311" s="86"/>
      <c r="ITP311" s="86"/>
      <c r="ITQ311" s="86"/>
      <c r="ITR311" s="86"/>
      <c r="ITS311" s="86"/>
      <c r="ITT311" s="86"/>
      <c r="ITU311" s="86"/>
      <c r="ITV311" s="86"/>
      <c r="ITW311" s="86"/>
      <c r="ITX311" s="86"/>
      <c r="ITY311" s="86"/>
      <c r="ITZ311" s="86"/>
      <c r="IUA311" s="86"/>
      <c r="IUB311" s="86"/>
      <c r="IUC311" s="86"/>
      <c r="IUD311" s="86"/>
      <c r="IUE311" s="86"/>
      <c r="IUF311" s="86"/>
      <c r="IUG311" s="86"/>
      <c r="IUH311" s="86"/>
      <c r="IUI311" s="86"/>
      <c r="IUJ311" s="86"/>
      <c r="IUK311" s="86"/>
      <c r="IUL311" s="86"/>
      <c r="IUM311" s="86"/>
      <c r="IUN311" s="86"/>
      <c r="IUO311" s="86"/>
      <c r="IUP311" s="86"/>
      <c r="IUQ311" s="86"/>
      <c r="IUR311" s="86"/>
      <c r="IUS311" s="86"/>
      <c r="IUT311" s="86"/>
      <c r="IUU311" s="86"/>
      <c r="IUV311" s="86"/>
      <c r="IUW311" s="86"/>
      <c r="IUX311" s="86"/>
      <c r="IUY311" s="86"/>
      <c r="IUZ311" s="86"/>
      <c r="IVA311" s="86"/>
      <c r="IVB311" s="86"/>
      <c r="IVC311" s="86"/>
      <c r="IVD311" s="86"/>
      <c r="IVE311" s="86"/>
      <c r="IVF311" s="86"/>
      <c r="IVG311" s="86"/>
      <c r="IVH311" s="86"/>
      <c r="IVI311" s="86"/>
      <c r="IVJ311" s="86"/>
      <c r="IVK311" s="86"/>
      <c r="IVL311" s="86"/>
      <c r="IVM311" s="86"/>
      <c r="IVN311" s="86"/>
      <c r="IVO311" s="86"/>
      <c r="IVP311" s="86"/>
      <c r="IVQ311" s="86"/>
      <c r="IVR311" s="86"/>
      <c r="IVS311" s="86"/>
      <c r="IVT311" s="86"/>
      <c r="IVU311" s="86"/>
      <c r="IVV311" s="86"/>
      <c r="IVW311" s="86"/>
      <c r="IVX311" s="86"/>
      <c r="IVY311" s="86"/>
      <c r="IVZ311" s="86"/>
      <c r="IWA311" s="86"/>
      <c r="IWB311" s="86"/>
      <c r="IWC311" s="86"/>
      <c r="IWD311" s="86"/>
      <c r="IWE311" s="86"/>
      <c r="IWF311" s="86"/>
      <c r="IWG311" s="86"/>
      <c r="IWH311" s="86"/>
      <c r="IWI311" s="86"/>
      <c r="IWJ311" s="86"/>
      <c r="IWK311" s="86"/>
      <c r="IWL311" s="86"/>
      <c r="IWM311" s="86"/>
      <c r="IWN311" s="86"/>
      <c r="IWO311" s="86"/>
      <c r="IWP311" s="86"/>
      <c r="IWQ311" s="86"/>
      <c r="IWR311" s="86"/>
      <c r="IWS311" s="86"/>
      <c r="IWT311" s="86"/>
      <c r="IWU311" s="86"/>
      <c r="IWV311" s="86"/>
      <c r="IWW311" s="86"/>
      <c r="IWX311" s="86"/>
      <c r="IWY311" s="86"/>
      <c r="IWZ311" s="86"/>
      <c r="IXA311" s="86"/>
      <c r="IXB311" s="86"/>
      <c r="IXC311" s="86"/>
      <c r="IXD311" s="86"/>
      <c r="IXE311" s="86"/>
      <c r="IXF311" s="86"/>
      <c r="IXG311" s="86"/>
      <c r="IXH311" s="86"/>
      <c r="IXI311" s="86"/>
      <c r="IXJ311" s="86"/>
      <c r="IXK311" s="86"/>
      <c r="IXL311" s="86"/>
      <c r="IXM311" s="86"/>
      <c r="IXN311" s="86"/>
      <c r="IXO311" s="86"/>
      <c r="IXP311" s="86"/>
      <c r="IXQ311" s="86"/>
      <c r="IXR311" s="86"/>
      <c r="IXS311" s="86"/>
      <c r="IXT311" s="86"/>
      <c r="IXU311" s="86"/>
      <c r="IXV311" s="86"/>
      <c r="IXW311" s="86"/>
      <c r="IXX311" s="86"/>
      <c r="IXY311" s="86"/>
      <c r="IXZ311" s="86"/>
      <c r="IYA311" s="86"/>
      <c r="IYB311" s="86"/>
      <c r="IYC311" s="86"/>
      <c r="IYD311" s="86"/>
      <c r="IYE311" s="86"/>
      <c r="IYF311" s="86"/>
      <c r="IYG311" s="86"/>
      <c r="IYH311" s="86"/>
      <c r="IYI311" s="86"/>
      <c r="IYJ311" s="86"/>
      <c r="IYK311" s="86"/>
      <c r="IYL311" s="86"/>
      <c r="IYM311" s="86"/>
      <c r="IYN311" s="86"/>
      <c r="IYO311" s="86"/>
      <c r="IYP311" s="86"/>
      <c r="IYQ311" s="86"/>
      <c r="IYR311" s="86"/>
      <c r="IYS311" s="86"/>
      <c r="IYT311" s="86"/>
      <c r="IYU311" s="86"/>
      <c r="IYV311" s="86"/>
      <c r="IYW311" s="86"/>
      <c r="IYX311" s="86"/>
      <c r="IYY311" s="86"/>
      <c r="IYZ311" s="86"/>
      <c r="IZA311" s="86"/>
      <c r="IZB311" s="86"/>
      <c r="IZC311" s="86"/>
      <c r="IZD311" s="86"/>
      <c r="IZE311" s="86"/>
      <c r="IZF311" s="86"/>
      <c r="IZG311" s="86"/>
      <c r="IZH311" s="86"/>
      <c r="IZI311" s="86"/>
      <c r="IZJ311" s="86"/>
      <c r="IZK311" s="86"/>
      <c r="IZL311" s="86"/>
      <c r="IZM311" s="86"/>
      <c r="IZN311" s="86"/>
      <c r="IZO311" s="86"/>
      <c r="IZP311" s="86"/>
      <c r="IZQ311" s="86"/>
      <c r="IZR311" s="86"/>
      <c r="IZS311" s="86"/>
      <c r="IZT311" s="86"/>
      <c r="IZU311" s="86"/>
      <c r="IZV311" s="86"/>
      <c r="IZW311" s="86"/>
      <c r="IZX311" s="86"/>
      <c r="IZY311" s="86"/>
      <c r="IZZ311" s="86"/>
      <c r="JAA311" s="86"/>
      <c r="JAB311" s="86"/>
      <c r="JAC311" s="86"/>
      <c r="JAD311" s="86"/>
      <c r="JAE311" s="86"/>
      <c r="JAF311" s="86"/>
      <c r="JAG311" s="86"/>
      <c r="JAH311" s="86"/>
      <c r="JAI311" s="86"/>
      <c r="JAJ311" s="86"/>
      <c r="JAK311" s="86"/>
      <c r="JAL311" s="86"/>
      <c r="JAM311" s="86"/>
      <c r="JAN311" s="86"/>
      <c r="JAO311" s="86"/>
      <c r="JAP311" s="86"/>
      <c r="JAQ311" s="86"/>
      <c r="JAR311" s="86"/>
      <c r="JAS311" s="86"/>
      <c r="JAT311" s="86"/>
      <c r="JAU311" s="86"/>
      <c r="JAV311" s="86"/>
      <c r="JAW311" s="86"/>
      <c r="JAX311" s="86"/>
      <c r="JAY311" s="86"/>
      <c r="JAZ311" s="86"/>
      <c r="JBA311" s="86"/>
      <c r="JBB311" s="86"/>
      <c r="JBC311" s="86"/>
      <c r="JBD311" s="86"/>
      <c r="JBE311" s="86"/>
      <c r="JBF311" s="86"/>
      <c r="JBG311" s="86"/>
      <c r="JBH311" s="86"/>
      <c r="JBI311" s="86"/>
      <c r="JBJ311" s="86"/>
      <c r="JBK311" s="86"/>
      <c r="JBL311" s="86"/>
      <c r="JBM311" s="86"/>
      <c r="JBN311" s="86"/>
      <c r="JBO311" s="86"/>
      <c r="JBP311" s="86"/>
      <c r="JBQ311" s="86"/>
      <c r="JBR311" s="86"/>
      <c r="JBS311" s="86"/>
      <c r="JBT311" s="86"/>
      <c r="JBU311" s="86"/>
      <c r="JBV311" s="86"/>
      <c r="JBW311" s="86"/>
      <c r="JBX311" s="86"/>
      <c r="JBY311" s="86"/>
      <c r="JBZ311" s="86"/>
      <c r="JCA311" s="86"/>
      <c r="JCB311" s="86"/>
      <c r="JCC311" s="86"/>
      <c r="JCD311" s="86"/>
      <c r="JCE311" s="86"/>
      <c r="JCF311" s="86"/>
      <c r="JCG311" s="86"/>
      <c r="JCH311" s="86"/>
      <c r="JCI311" s="86"/>
      <c r="JCJ311" s="86"/>
      <c r="JCK311" s="86"/>
      <c r="JCL311" s="86"/>
      <c r="JCM311" s="86"/>
      <c r="JCN311" s="86"/>
      <c r="JCO311" s="86"/>
      <c r="JCP311" s="86"/>
      <c r="JCQ311" s="86"/>
      <c r="JCR311" s="86"/>
      <c r="JCS311" s="86"/>
      <c r="JCT311" s="86"/>
      <c r="JCU311" s="86"/>
      <c r="JCV311" s="86"/>
      <c r="JCW311" s="86"/>
      <c r="JCX311" s="86"/>
      <c r="JCY311" s="86"/>
      <c r="JCZ311" s="86"/>
      <c r="JDA311" s="86"/>
      <c r="JDB311" s="86"/>
      <c r="JDC311" s="86"/>
      <c r="JDD311" s="86"/>
      <c r="JDE311" s="86"/>
      <c r="JDF311" s="86"/>
      <c r="JDG311" s="86"/>
      <c r="JDH311" s="86"/>
      <c r="JDI311" s="86"/>
      <c r="JDJ311" s="86"/>
      <c r="JDK311" s="86"/>
      <c r="JDL311" s="86"/>
      <c r="JDM311" s="86"/>
      <c r="JDN311" s="86"/>
      <c r="JDO311" s="86"/>
      <c r="JDP311" s="86"/>
      <c r="JDQ311" s="86"/>
      <c r="JDR311" s="86"/>
      <c r="JDS311" s="86"/>
      <c r="JDT311" s="86"/>
      <c r="JDU311" s="86"/>
      <c r="JDV311" s="86"/>
      <c r="JDW311" s="86"/>
      <c r="JDX311" s="86"/>
      <c r="JDY311" s="86"/>
      <c r="JDZ311" s="86"/>
      <c r="JEA311" s="86"/>
      <c r="JEB311" s="86"/>
      <c r="JEC311" s="86"/>
      <c r="JED311" s="86"/>
      <c r="JEE311" s="86"/>
      <c r="JEF311" s="86"/>
      <c r="JEG311" s="86"/>
      <c r="JEH311" s="86"/>
      <c r="JEI311" s="86"/>
      <c r="JEJ311" s="86"/>
      <c r="JEK311" s="86"/>
      <c r="JEL311" s="86"/>
      <c r="JEM311" s="86"/>
      <c r="JEN311" s="86"/>
      <c r="JEO311" s="86"/>
      <c r="JEP311" s="86"/>
      <c r="JEQ311" s="86"/>
      <c r="JER311" s="86"/>
      <c r="JES311" s="86"/>
      <c r="JET311" s="86"/>
      <c r="JEU311" s="86"/>
      <c r="JEV311" s="86"/>
      <c r="JEW311" s="86"/>
      <c r="JEX311" s="86"/>
      <c r="JEY311" s="86"/>
      <c r="JEZ311" s="86"/>
      <c r="JFA311" s="86"/>
      <c r="JFB311" s="86"/>
      <c r="JFC311" s="86"/>
      <c r="JFD311" s="86"/>
      <c r="JFE311" s="86"/>
      <c r="JFF311" s="86"/>
      <c r="JFG311" s="86"/>
      <c r="JFH311" s="86"/>
      <c r="JFI311" s="86"/>
      <c r="JFJ311" s="86"/>
      <c r="JFK311" s="86"/>
      <c r="JFL311" s="86"/>
      <c r="JFM311" s="86"/>
      <c r="JFN311" s="86"/>
      <c r="JFO311" s="86"/>
      <c r="JFP311" s="86"/>
      <c r="JFQ311" s="86"/>
      <c r="JFR311" s="86"/>
      <c r="JFS311" s="86"/>
      <c r="JFT311" s="86"/>
      <c r="JFU311" s="86"/>
      <c r="JFV311" s="86"/>
      <c r="JFW311" s="86"/>
      <c r="JFX311" s="86"/>
      <c r="JFY311" s="86"/>
      <c r="JFZ311" s="86"/>
      <c r="JGA311" s="86"/>
      <c r="JGB311" s="86"/>
      <c r="JGC311" s="86"/>
      <c r="JGD311" s="86"/>
      <c r="JGE311" s="86"/>
      <c r="JGF311" s="86"/>
      <c r="JGG311" s="86"/>
      <c r="JGH311" s="86"/>
      <c r="JGI311" s="86"/>
      <c r="JGJ311" s="86"/>
      <c r="JGK311" s="86"/>
      <c r="JGL311" s="86"/>
      <c r="JGM311" s="86"/>
      <c r="JGN311" s="86"/>
      <c r="JGO311" s="86"/>
      <c r="JGP311" s="86"/>
      <c r="JGQ311" s="86"/>
      <c r="JGR311" s="86"/>
      <c r="JGS311" s="86"/>
      <c r="JGT311" s="86"/>
      <c r="JGU311" s="86"/>
      <c r="JGV311" s="86"/>
      <c r="JGW311" s="86"/>
      <c r="JGX311" s="86"/>
      <c r="JGY311" s="86"/>
      <c r="JGZ311" s="86"/>
      <c r="JHA311" s="86"/>
      <c r="JHB311" s="86"/>
      <c r="JHC311" s="86"/>
      <c r="JHD311" s="86"/>
      <c r="JHE311" s="86"/>
      <c r="JHF311" s="86"/>
      <c r="JHG311" s="86"/>
      <c r="JHH311" s="86"/>
      <c r="JHI311" s="86"/>
      <c r="JHJ311" s="86"/>
      <c r="JHK311" s="86"/>
      <c r="JHL311" s="86"/>
      <c r="JHM311" s="86"/>
      <c r="JHN311" s="86"/>
      <c r="JHO311" s="86"/>
      <c r="JHP311" s="86"/>
      <c r="JHQ311" s="86"/>
      <c r="JHR311" s="86"/>
      <c r="JHS311" s="86"/>
      <c r="JHT311" s="86"/>
      <c r="JHU311" s="86"/>
      <c r="JHV311" s="86"/>
      <c r="JHW311" s="86"/>
      <c r="JHX311" s="86"/>
      <c r="JHY311" s="86"/>
      <c r="JHZ311" s="86"/>
      <c r="JIA311" s="86"/>
      <c r="JIB311" s="86"/>
      <c r="JIC311" s="86"/>
      <c r="JID311" s="86"/>
      <c r="JIE311" s="86"/>
      <c r="JIF311" s="86"/>
      <c r="JIG311" s="86"/>
      <c r="JIH311" s="86"/>
      <c r="JII311" s="86"/>
      <c r="JIJ311" s="86"/>
      <c r="JIK311" s="86"/>
      <c r="JIL311" s="86"/>
      <c r="JIM311" s="86"/>
      <c r="JIN311" s="86"/>
      <c r="JIO311" s="86"/>
      <c r="JIP311" s="86"/>
      <c r="JIQ311" s="86"/>
      <c r="JIR311" s="86"/>
      <c r="JIS311" s="86"/>
      <c r="JIT311" s="86"/>
      <c r="JIU311" s="86"/>
      <c r="JIV311" s="86"/>
      <c r="JIW311" s="86"/>
      <c r="JIX311" s="86"/>
      <c r="JIY311" s="86"/>
      <c r="JIZ311" s="86"/>
      <c r="JJA311" s="86"/>
      <c r="JJB311" s="86"/>
      <c r="JJC311" s="86"/>
      <c r="JJD311" s="86"/>
      <c r="JJE311" s="86"/>
      <c r="JJF311" s="86"/>
      <c r="JJG311" s="86"/>
      <c r="JJH311" s="86"/>
      <c r="JJI311" s="86"/>
      <c r="JJJ311" s="86"/>
      <c r="JJK311" s="86"/>
      <c r="JJL311" s="86"/>
      <c r="JJM311" s="86"/>
      <c r="JJN311" s="86"/>
      <c r="JJO311" s="86"/>
      <c r="JJP311" s="86"/>
      <c r="JJQ311" s="86"/>
      <c r="JJR311" s="86"/>
      <c r="JJS311" s="86"/>
      <c r="JJT311" s="86"/>
      <c r="JJU311" s="86"/>
      <c r="JJV311" s="86"/>
      <c r="JJW311" s="86"/>
      <c r="JJX311" s="86"/>
      <c r="JJY311" s="86"/>
      <c r="JJZ311" s="86"/>
      <c r="JKA311" s="86"/>
      <c r="JKB311" s="86"/>
      <c r="JKC311" s="86"/>
      <c r="JKD311" s="86"/>
      <c r="JKE311" s="86"/>
      <c r="JKF311" s="86"/>
      <c r="JKG311" s="86"/>
      <c r="JKH311" s="86"/>
      <c r="JKI311" s="86"/>
      <c r="JKJ311" s="86"/>
      <c r="JKK311" s="86"/>
      <c r="JKL311" s="86"/>
      <c r="JKM311" s="86"/>
      <c r="JKN311" s="86"/>
      <c r="JKO311" s="86"/>
      <c r="JKP311" s="86"/>
      <c r="JKQ311" s="86"/>
      <c r="JKR311" s="86"/>
      <c r="JKS311" s="86"/>
      <c r="JKT311" s="86"/>
      <c r="JKU311" s="86"/>
      <c r="JKV311" s="86"/>
      <c r="JKW311" s="86"/>
      <c r="JKX311" s="86"/>
      <c r="JKY311" s="86"/>
      <c r="JKZ311" s="86"/>
      <c r="JLA311" s="86"/>
      <c r="JLB311" s="86"/>
      <c r="JLC311" s="86"/>
      <c r="JLD311" s="86"/>
      <c r="JLE311" s="86"/>
      <c r="JLF311" s="86"/>
      <c r="JLG311" s="86"/>
      <c r="JLH311" s="86"/>
      <c r="JLI311" s="86"/>
      <c r="JLJ311" s="86"/>
      <c r="JLK311" s="86"/>
      <c r="JLL311" s="86"/>
      <c r="JLM311" s="86"/>
      <c r="JLN311" s="86"/>
      <c r="JLO311" s="86"/>
      <c r="JLP311" s="86"/>
      <c r="JLQ311" s="86"/>
      <c r="JLR311" s="86"/>
      <c r="JLS311" s="86"/>
      <c r="JLT311" s="86"/>
      <c r="JLU311" s="86"/>
      <c r="JLV311" s="86"/>
      <c r="JLW311" s="86"/>
      <c r="JLX311" s="86"/>
      <c r="JLY311" s="86"/>
      <c r="JLZ311" s="86"/>
      <c r="JMA311" s="86"/>
      <c r="JMB311" s="86"/>
      <c r="JMC311" s="86"/>
      <c r="JMD311" s="86"/>
      <c r="JME311" s="86"/>
      <c r="JMF311" s="86"/>
      <c r="JMG311" s="86"/>
      <c r="JMH311" s="86"/>
      <c r="JMI311" s="86"/>
      <c r="JMJ311" s="86"/>
      <c r="JMK311" s="86"/>
      <c r="JML311" s="86"/>
      <c r="JMM311" s="86"/>
      <c r="JMN311" s="86"/>
      <c r="JMO311" s="86"/>
      <c r="JMP311" s="86"/>
      <c r="JMQ311" s="86"/>
      <c r="JMR311" s="86"/>
      <c r="JMS311" s="86"/>
      <c r="JMT311" s="86"/>
      <c r="JMU311" s="86"/>
      <c r="JMV311" s="86"/>
      <c r="JMW311" s="86"/>
      <c r="JMX311" s="86"/>
      <c r="JMY311" s="86"/>
      <c r="JMZ311" s="86"/>
      <c r="JNA311" s="86"/>
      <c r="JNB311" s="86"/>
      <c r="JNC311" s="86"/>
      <c r="JND311" s="86"/>
      <c r="JNE311" s="86"/>
      <c r="JNF311" s="86"/>
      <c r="JNG311" s="86"/>
      <c r="JNH311" s="86"/>
      <c r="JNI311" s="86"/>
      <c r="JNJ311" s="86"/>
      <c r="JNK311" s="86"/>
      <c r="JNL311" s="86"/>
      <c r="JNM311" s="86"/>
      <c r="JNN311" s="86"/>
      <c r="JNO311" s="86"/>
      <c r="JNP311" s="86"/>
      <c r="JNQ311" s="86"/>
      <c r="JNR311" s="86"/>
      <c r="JNS311" s="86"/>
      <c r="JNT311" s="86"/>
      <c r="JNU311" s="86"/>
      <c r="JNV311" s="86"/>
      <c r="JNW311" s="86"/>
      <c r="JNX311" s="86"/>
      <c r="JNY311" s="86"/>
      <c r="JNZ311" s="86"/>
      <c r="JOA311" s="86"/>
      <c r="JOB311" s="86"/>
      <c r="JOC311" s="86"/>
      <c r="JOD311" s="86"/>
      <c r="JOE311" s="86"/>
      <c r="JOF311" s="86"/>
      <c r="JOG311" s="86"/>
      <c r="JOH311" s="86"/>
      <c r="JOI311" s="86"/>
      <c r="JOJ311" s="86"/>
      <c r="JOK311" s="86"/>
      <c r="JOL311" s="86"/>
      <c r="JOM311" s="86"/>
      <c r="JON311" s="86"/>
      <c r="JOO311" s="86"/>
      <c r="JOP311" s="86"/>
      <c r="JOQ311" s="86"/>
      <c r="JOR311" s="86"/>
      <c r="JOS311" s="86"/>
      <c r="JOT311" s="86"/>
      <c r="JOU311" s="86"/>
      <c r="JOV311" s="86"/>
      <c r="JOW311" s="86"/>
      <c r="JOX311" s="86"/>
      <c r="JOY311" s="86"/>
      <c r="JOZ311" s="86"/>
      <c r="JPA311" s="86"/>
      <c r="JPB311" s="86"/>
      <c r="JPC311" s="86"/>
      <c r="JPD311" s="86"/>
      <c r="JPE311" s="86"/>
      <c r="JPF311" s="86"/>
      <c r="JPG311" s="86"/>
      <c r="JPH311" s="86"/>
      <c r="JPI311" s="86"/>
      <c r="JPJ311" s="86"/>
      <c r="JPK311" s="86"/>
      <c r="JPL311" s="86"/>
      <c r="JPM311" s="86"/>
      <c r="JPN311" s="86"/>
      <c r="JPO311" s="86"/>
      <c r="JPP311" s="86"/>
      <c r="JPQ311" s="86"/>
      <c r="JPR311" s="86"/>
      <c r="JPS311" s="86"/>
      <c r="JPT311" s="86"/>
      <c r="JPU311" s="86"/>
      <c r="JPV311" s="86"/>
      <c r="JPW311" s="86"/>
      <c r="JPX311" s="86"/>
      <c r="JPY311" s="86"/>
      <c r="JPZ311" s="86"/>
      <c r="JQA311" s="86"/>
      <c r="JQB311" s="86"/>
      <c r="JQC311" s="86"/>
      <c r="JQD311" s="86"/>
      <c r="JQE311" s="86"/>
      <c r="JQF311" s="86"/>
      <c r="JQG311" s="86"/>
      <c r="JQH311" s="86"/>
      <c r="JQI311" s="86"/>
      <c r="JQJ311" s="86"/>
      <c r="JQK311" s="86"/>
      <c r="JQL311" s="86"/>
      <c r="JQM311" s="86"/>
      <c r="JQN311" s="86"/>
      <c r="JQO311" s="86"/>
      <c r="JQP311" s="86"/>
      <c r="JQQ311" s="86"/>
      <c r="JQR311" s="86"/>
      <c r="JQS311" s="86"/>
      <c r="JQT311" s="86"/>
      <c r="JQU311" s="86"/>
      <c r="JQV311" s="86"/>
      <c r="JQW311" s="86"/>
      <c r="JQX311" s="86"/>
      <c r="JQY311" s="86"/>
      <c r="JQZ311" s="86"/>
      <c r="JRA311" s="86"/>
      <c r="JRB311" s="86"/>
      <c r="JRC311" s="86"/>
      <c r="JRD311" s="86"/>
      <c r="JRE311" s="86"/>
      <c r="JRF311" s="86"/>
      <c r="JRG311" s="86"/>
      <c r="JRH311" s="86"/>
      <c r="JRI311" s="86"/>
      <c r="JRJ311" s="86"/>
      <c r="JRK311" s="86"/>
      <c r="JRL311" s="86"/>
      <c r="JRM311" s="86"/>
      <c r="JRN311" s="86"/>
      <c r="JRO311" s="86"/>
      <c r="JRP311" s="86"/>
      <c r="JRQ311" s="86"/>
      <c r="JRR311" s="86"/>
      <c r="JRS311" s="86"/>
      <c r="JRT311" s="86"/>
      <c r="JRU311" s="86"/>
      <c r="JRV311" s="86"/>
      <c r="JRW311" s="86"/>
      <c r="JRX311" s="86"/>
      <c r="JRY311" s="86"/>
      <c r="JRZ311" s="86"/>
      <c r="JSA311" s="86"/>
      <c r="JSB311" s="86"/>
      <c r="JSC311" s="86"/>
      <c r="JSD311" s="86"/>
      <c r="JSE311" s="86"/>
      <c r="JSF311" s="86"/>
      <c r="JSG311" s="86"/>
      <c r="JSH311" s="86"/>
      <c r="JSI311" s="86"/>
      <c r="JSJ311" s="86"/>
      <c r="JSK311" s="86"/>
      <c r="JSL311" s="86"/>
      <c r="JSM311" s="86"/>
      <c r="JSN311" s="86"/>
      <c r="JSO311" s="86"/>
      <c r="JSP311" s="86"/>
      <c r="JSQ311" s="86"/>
      <c r="JSR311" s="86"/>
      <c r="JSS311" s="86"/>
      <c r="JST311" s="86"/>
      <c r="JSU311" s="86"/>
      <c r="JSV311" s="86"/>
      <c r="JSW311" s="86"/>
      <c r="JSX311" s="86"/>
      <c r="JSY311" s="86"/>
      <c r="JSZ311" s="86"/>
      <c r="JTA311" s="86"/>
      <c r="JTB311" s="86"/>
      <c r="JTC311" s="86"/>
      <c r="JTD311" s="86"/>
      <c r="JTE311" s="86"/>
      <c r="JTF311" s="86"/>
      <c r="JTG311" s="86"/>
      <c r="JTH311" s="86"/>
      <c r="JTI311" s="86"/>
      <c r="JTJ311" s="86"/>
      <c r="JTK311" s="86"/>
      <c r="JTL311" s="86"/>
      <c r="JTM311" s="86"/>
      <c r="JTN311" s="86"/>
      <c r="JTO311" s="86"/>
      <c r="JTP311" s="86"/>
      <c r="JTQ311" s="86"/>
      <c r="JTR311" s="86"/>
      <c r="JTS311" s="86"/>
      <c r="JTT311" s="86"/>
      <c r="JTU311" s="86"/>
      <c r="JTV311" s="86"/>
      <c r="JTW311" s="86"/>
      <c r="JTX311" s="86"/>
      <c r="JTY311" s="86"/>
      <c r="JTZ311" s="86"/>
      <c r="JUA311" s="86"/>
      <c r="JUB311" s="86"/>
      <c r="JUC311" s="86"/>
      <c r="JUD311" s="86"/>
      <c r="JUE311" s="86"/>
      <c r="JUF311" s="86"/>
      <c r="JUG311" s="86"/>
      <c r="JUH311" s="86"/>
      <c r="JUI311" s="86"/>
      <c r="JUJ311" s="86"/>
      <c r="JUK311" s="86"/>
      <c r="JUL311" s="86"/>
      <c r="JUM311" s="86"/>
      <c r="JUN311" s="86"/>
      <c r="JUO311" s="86"/>
      <c r="JUP311" s="86"/>
      <c r="JUQ311" s="86"/>
      <c r="JUR311" s="86"/>
      <c r="JUS311" s="86"/>
      <c r="JUT311" s="86"/>
      <c r="JUU311" s="86"/>
      <c r="JUV311" s="86"/>
      <c r="JUW311" s="86"/>
      <c r="JUX311" s="86"/>
      <c r="JUY311" s="86"/>
      <c r="JUZ311" s="86"/>
      <c r="JVA311" s="86"/>
      <c r="JVB311" s="86"/>
      <c r="JVC311" s="86"/>
      <c r="JVD311" s="86"/>
      <c r="JVE311" s="86"/>
      <c r="JVF311" s="86"/>
      <c r="JVG311" s="86"/>
      <c r="JVH311" s="86"/>
      <c r="JVI311" s="86"/>
      <c r="JVJ311" s="86"/>
      <c r="JVK311" s="86"/>
      <c r="JVL311" s="86"/>
      <c r="JVM311" s="86"/>
      <c r="JVN311" s="86"/>
      <c r="JVO311" s="86"/>
      <c r="JVP311" s="86"/>
      <c r="JVQ311" s="86"/>
      <c r="JVR311" s="86"/>
      <c r="JVS311" s="86"/>
      <c r="JVT311" s="86"/>
      <c r="JVU311" s="86"/>
      <c r="JVV311" s="86"/>
      <c r="JVW311" s="86"/>
      <c r="JVX311" s="86"/>
      <c r="JVY311" s="86"/>
      <c r="JVZ311" s="86"/>
      <c r="JWA311" s="86"/>
      <c r="JWB311" s="86"/>
      <c r="JWC311" s="86"/>
      <c r="JWD311" s="86"/>
      <c r="JWE311" s="86"/>
      <c r="JWF311" s="86"/>
      <c r="JWG311" s="86"/>
      <c r="JWH311" s="86"/>
      <c r="JWI311" s="86"/>
      <c r="JWJ311" s="86"/>
      <c r="JWK311" s="86"/>
      <c r="JWL311" s="86"/>
      <c r="JWM311" s="86"/>
      <c r="JWN311" s="86"/>
      <c r="JWO311" s="86"/>
      <c r="JWP311" s="86"/>
      <c r="JWQ311" s="86"/>
      <c r="JWR311" s="86"/>
      <c r="JWS311" s="86"/>
      <c r="JWT311" s="86"/>
      <c r="JWU311" s="86"/>
      <c r="JWV311" s="86"/>
      <c r="JWW311" s="86"/>
      <c r="JWX311" s="86"/>
      <c r="JWY311" s="86"/>
      <c r="JWZ311" s="86"/>
      <c r="JXA311" s="86"/>
      <c r="JXB311" s="86"/>
      <c r="JXC311" s="86"/>
      <c r="JXD311" s="86"/>
      <c r="JXE311" s="86"/>
      <c r="JXF311" s="86"/>
      <c r="JXG311" s="86"/>
      <c r="JXH311" s="86"/>
      <c r="JXI311" s="86"/>
      <c r="JXJ311" s="86"/>
      <c r="JXK311" s="86"/>
      <c r="JXL311" s="86"/>
      <c r="JXM311" s="86"/>
      <c r="JXN311" s="86"/>
      <c r="JXO311" s="86"/>
      <c r="JXP311" s="86"/>
      <c r="JXQ311" s="86"/>
      <c r="JXR311" s="86"/>
      <c r="JXS311" s="86"/>
      <c r="JXT311" s="86"/>
      <c r="JXU311" s="86"/>
      <c r="JXV311" s="86"/>
      <c r="JXW311" s="86"/>
      <c r="JXX311" s="86"/>
      <c r="JXY311" s="86"/>
      <c r="JXZ311" s="86"/>
      <c r="JYA311" s="86"/>
      <c r="JYB311" s="86"/>
      <c r="JYC311" s="86"/>
      <c r="JYD311" s="86"/>
      <c r="JYE311" s="86"/>
      <c r="JYF311" s="86"/>
      <c r="JYG311" s="86"/>
      <c r="JYH311" s="86"/>
      <c r="JYI311" s="86"/>
      <c r="JYJ311" s="86"/>
      <c r="JYK311" s="86"/>
      <c r="JYL311" s="86"/>
      <c r="JYM311" s="86"/>
      <c r="JYN311" s="86"/>
      <c r="JYO311" s="86"/>
      <c r="JYP311" s="86"/>
      <c r="JYQ311" s="86"/>
      <c r="JYR311" s="86"/>
      <c r="JYS311" s="86"/>
      <c r="JYT311" s="86"/>
      <c r="JYU311" s="86"/>
      <c r="JYV311" s="86"/>
      <c r="JYW311" s="86"/>
      <c r="JYX311" s="86"/>
      <c r="JYY311" s="86"/>
      <c r="JYZ311" s="86"/>
      <c r="JZA311" s="86"/>
      <c r="JZB311" s="86"/>
      <c r="JZC311" s="86"/>
      <c r="JZD311" s="86"/>
      <c r="JZE311" s="86"/>
      <c r="JZF311" s="86"/>
      <c r="JZG311" s="86"/>
      <c r="JZH311" s="86"/>
      <c r="JZI311" s="86"/>
      <c r="JZJ311" s="86"/>
      <c r="JZK311" s="86"/>
      <c r="JZL311" s="86"/>
      <c r="JZM311" s="86"/>
      <c r="JZN311" s="86"/>
      <c r="JZO311" s="86"/>
      <c r="JZP311" s="86"/>
      <c r="JZQ311" s="86"/>
      <c r="JZR311" s="86"/>
      <c r="JZS311" s="86"/>
      <c r="JZT311" s="86"/>
      <c r="JZU311" s="86"/>
      <c r="JZV311" s="86"/>
      <c r="JZW311" s="86"/>
      <c r="JZX311" s="86"/>
      <c r="JZY311" s="86"/>
      <c r="JZZ311" s="86"/>
      <c r="KAA311" s="86"/>
      <c r="KAB311" s="86"/>
      <c r="KAC311" s="86"/>
      <c r="KAD311" s="86"/>
      <c r="KAE311" s="86"/>
      <c r="KAF311" s="86"/>
      <c r="KAG311" s="86"/>
      <c r="KAH311" s="86"/>
      <c r="KAI311" s="86"/>
      <c r="KAJ311" s="86"/>
      <c r="KAK311" s="86"/>
      <c r="KAL311" s="86"/>
      <c r="KAM311" s="86"/>
      <c r="KAN311" s="86"/>
      <c r="KAO311" s="86"/>
      <c r="KAP311" s="86"/>
      <c r="KAQ311" s="86"/>
      <c r="KAR311" s="86"/>
      <c r="KAS311" s="86"/>
      <c r="KAT311" s="86"/>
      <c r="KAU311" s="86"/>
      <c r="KAV311" s="86"/>
      <c r="KAW311" s="86"/>
      <c r="KAX311" s="86"/>
      <c r="KAY311" s="86"/>
      <c r="KAZ311" s="86"/>
      <c r="KBA311" s="86"/>
      <c r="KBB311" s="86"/>
      <c r="KBC311" s="86"/>
      <c r="KBD311" s="86"/>
      <c r="KBE311" s="86"/>
      <c r="KBF311" s="86"/>
      <c r="KBG311" s="86"/>
      <c r="KBH311" s="86"/>
      <c r="KBI311" s="86"/>
      <c r="KBJ311" s="86"/>
      <c r="KBK311" s="86"/>
      <c r="KBL311" s="86"/>
      <c r="KBM311" s="86"/>
      <c r="KBN311" s="86"/>
      <c r="KBO311" s="86"/>
      <c r="KBP311" s="86"/>
      <c r="KBQ311" s="86"/>
      <c r="KBR311" s="86"/>
      <c r="KBS311" s="86"/>
      <c r="KBT311" s="86"/>
      <c r="KBU311" s="86"/>
      <c r="KBV311" s="86"/>
      <c r="KBW311" s="86"/>
      <c r="KBX311" s="86"/>
      <c r="KBY311" s="86"/>
      <c r="KBZ311" s="86"/>
      <c r="KCA311" s="86"/>
      <c r="KCB311" s="86"/>
      <c r="KCC311" s="86"/>
      <c r="KCD311" s="86"/>
      <c r="KCE311" s="86"/>
      <c r="KCF311" s="86"/>
      <c r="KCG311" s="86"/>
      <c r="KCH311" s="86"/>
      <c r="KCI311" s="86"/>
      <c r="KCJ311" s="86"/>
      <c r="KCK311" s="86"/>
      <c r="KCL311" s="86"/>
      <c r="KCM311" s="86"/>
      <c r="KCN311" s="86"/>
      <c r="KCO311" s="86"/>
      <c r="KCP311" s="86"/>
      <c r="KCQ311" s="86"/>
      <c r="KCR311" s="86"/>
      <c r="KCS311" s="86"/>
      <c r="KCT311" s="86"/>
      <c r="KCU311" s="86"/>
      <c r="KCV311" s="86"/>
      <c r="KCW311" s="86"/>
      <c r="KCX311" s="86"/>
      <c r="KCY311" s="86"/>
      <c r="KCZ311" s="86"/>
      <c r="KDA311" s="86"/>
      <c r="KDB311" s="86"/>
      <c r="KDC311" s="86"/>
      <c r="KDD311" s="86"/>
      <c r="KDE311" s="86"/>
      <c r="KDF311" s="86"/>
      <c r="KDG311" s="86"/>
      <c r="KDH311" s="86"/>
      <c r="KDI311" s="86"/>
      <c r="KDJ311" s="86"/>
      <c r="KDK311" s="86"/>
      <c r="KDL311" s="86"/>
      <c r="KDM311" s="86"/>
      <c r="KDN311" s="86"/>
      <c r="KDO311" s="86"/>
      <c r="KDP311" s="86"/>
      <c r="KDQ311" s="86"/>
      <c r="KDR311" s="86"/>
      <c r="KDS311" s="86"/>
      <c r="KDT311" s="86"/>
      <c r="KDU311" s="86"/>
      <c r="KDV311" s="86"/>
      <c r="KDW311" s="86"/>
      <c r="KDX311" s="86"/>
      <c r="KDY311" s="86"/>
      <c r="KDZ311" s="86"/>
      <c r="KEA311" s="86"/>
      <c r="KEB311" s="86"/>
      <c r="KEC311" s="86"/>
      <c r="KED311" s="86"/>
      <c r="KEE311" s="86"/>
      <c r="KEF311" s="86"/>
      <c r="KEG311" s="86"/>
      <c r="KEH311" s="86"/>
      <c r="KEI311" s="86"/>
      <c r="KEJ311" s="86"/>
      <c r="KEK311" s="86"/>
      <c r="KEL311" s="86"/>
      <c r="KEM311" s="86"/>
      <c r="KEN311" s="86"/>
      <c r="KEO311" s="86"/>
      <c r="KEP311" s="86"/>
      <c r="KEQ311" s="86"/>
      <c r="KER311" s="86"/>
      <c r="KES311" s="86"/>
      <c r="KET311" s="86"/>
      <c r="KEU311" s="86"/>
      <c r="KEV311" s="86"/>
      <c r="KEW311" s="86"/>
      <c r="KEX311" s="86"/>
      <c r="KEY311" s="86"/>
      <c r="KEZ311" s="86"/>
      <c r="KFA311" s="86"/>
      <c r="KFB311" s="86"/>
      <c r="KFC311" s="86"/>
      <c r="KFD311" s="86"/>
      <c r="KFE311" s="86"/>
      <c r="KFF311" s="86"/>
      <c r="KFG311" s="86"/>
      <c r="KFH311" s="86"/>
      <c r="KFI311" s="86"/>
      <c r="KFJ311" s="86"/>
      <c r="KFK311" s="86"/>
      <c r="KFL311" s="86"/>
      <c r="KFM311" s="86"/>
      <c r="KFN311" s="86"/>
      <c r="KFO311" s="86"/>
      <c r="KFP311" s="86"/>
      <c r="KFQ311" s="86"/>
      <c r="KFR311" s="86"/>
      <c r="KFS311" s="86"/>
      <c r="KFT311" s="86"/>
      <c r="KFU311" s="86"/>
      <c r="KFV311" s="86"/>
      <c r="KFW311" s="86"/>
      <c r="KFX311" s="86"/>
      <c r="KFY311" s="86"/>
      <c r="KFZ311" s="86"/>
      <c r="KGA311" s="86"/>
      <c r="KGB311" s="86"/>
      <c r="KGC311" s="86"/>
      <c r="KGD311" s="86"/>
      <c r="KGE311" s="86"/>
      <c r="KGF311" s="86"/>
      <c r="KGG311" s="86"/>
      <c r="KGH311" s="86"/>
      <c r="KGI311" s="86"/>
      <c r="KGJ311" s="86"/>
      <c r="KGK311" s="86"/>
      <c r="KGL311" s="86"/>
      <c r="KGM311" s="86"/>
      <c r="KGN311" s="86"/>
      <c r="KGO311" s="86"/>
      <c r="KGP311" s="86"/>
      <c r="KGQ311" s="86"/>
      <c r="KGR311" s="86"/>
      <c r="KGS311" s="86"/>
      <c r="KGT311" s="86"/>
      <c r="KGU311" s="86"/>
      <c r="KGV311" s="86"/>
      <c r="KGW311" s="86"/>
      <c r="KGX311" s="86"/>
      <c r="KGY311" s="86"/>
      <c r="KGZ311" s="86"/>
      <c r="KHA311" s="86"/>
      <c r="KHB311" s="86"/>
      <c r="KHC311" s="86"/>
      <c r="KHD311" s="86"/>
      <c r="KHE311" s="86"/>
      <c r="KHF311" s="86"/>
      <c r="KHG311" s="86"/>
      <c r="KHH311" s="86"/>
      <c r="KHI311" s="86"/>
      <c r="KHJ311" s="86"/>
      <c r="KHK311" s="86"/>
      <c r="KHL311" s="86"/>
      <c r="KHM311" s="86"/>
      <c r="KHN311" s="86"/>
      <c r="KHO311" s="86"/>
      <c r="KHP311" s="86"/>
      <c r="KHQ311" s="86"/>
      <c r="KHR311" s="86"/>
      <c r="KHS311" s="86"/>
      <c r="KHT311" s="86"/>
      <c r="KHU311" s="86"/>
      <c r="KHV311" s="86"/>
      <c r="KHW311" s="86"/>
      <c r="KHX311" s="86"/>
      <c r="KHY311" s="86"/>
      <c r="KHZ311" s="86"/>
      <c r="KIA311" s="86"/>
      <c r="KIB311" s="86"/>
      <c r="KIC311" s="86"/>
      <c r="KID311" s="86"/>
      <c r="KIE311" s="86"/>
      <c r="KIF311" s="86"/>
      <c r="KIG311" s="86"/>
      <c r="KIH311" s="86"/>
      <c r="KII311" s="86"/>
      <c r="KIJ311" s="86"/>
      <c r="KIK311" s="86"/>
      <c r="KIL311" s="86"/>
      <c r="KIM311" s="86"/>
      <c r="KIN311" s="86"/>
      <c r="KIO311" s="86"/>
      <c r="KIP311" s="86"/>
      <c r="KIQ311" s="86"/>
      <c r="KIR311" s="86"/>
      <c r="KIS311" s="86"/>
      <c r="KIT311" s="86"/>
      <c r="KIU311" s="86"/>
      <c r="KIV311" s="86"/>
      <c r="KIW311" s="86"/>
      <c r="KIX311" s="86"/>
      <c r="KIY311" s="86"/>
      <c r="KIZ311" s="86"/>
      <c r="KJA311" s="86"/>
      <c r="KJB311" s="86"/>
      <c r="KJC311" s="86"/>
      <c r="KJD311" s="86"/>
      <c r="KJE311" s="86"/>
      <c r="KJF311" s="86"/>
      <c r="KJG311" s="86"/>
      <c r="KJH311" s="86"/>
      <c r="KJI311" s="86"/>
      <c r="KJJ311" s="86"/>
      <c r="KJK311" s="86"/>
      <c r="KJL311" s="86"/>
      <c r="KJM311" s="86"/>
      <c r="KJN311" s="86"/>
      <c r="KJO311" s="86"/>
      <c r="KJP311" s="86"/>
      <c r="KJQ311" s="86"/>
      <c r="KJR311" s="86"/>
      <c r="KJS311" s="86"/>
      <c r="KJT311" s="86"/>
      <c r="KJU311" s="86"/>
      <c r="KJV311" s="86"/>
      <c r="KJW311" s="86"/>
      <c r="KJX311" s="86"/>
      <c r="KJY311" s="86"/>
      <c r="KJZ311" s="86"/>
      <c r="KKA311" s="86"/>
      <c r="KKB311" s="86"/>
      <c r="KKC311" s="86"/>
      <c r="KKD311" s="86"/>
      <c r="KKE311" s="86"/>
      <c r="KKF311" s="86"/>
      <c r="KKG311" s="86"/>
      <c r="KKH311" s="86"/>
      <c r="KKI311" s="86"/>
      <c r="KKJ311" s="86"/>
      <c r="KKK311" s="86"/>
      <c r="KKL311" s="86"/>
      <c r="KKM311" s="86"/>
      <c r="KKN311" s="86"/>
      <c r="KKO311" s="86"/>
      <c r="KKP311" s="86"/>
      <c r="KKQ311" s="86"/>
      <c r="KKR311" s="86"/>
      <c r="KKS311" s="86"/>
      <c r="KKT311" s="86"/>
      <c r="KKU311" s="86"/>
      <c r="KKV311" s="86"/>
      <c r="KKW311" s="86"/>
      <c r="KKX311" s="86"/>
      <c r="KKY311" s="86"/>
      <c r="KKZ311" s="86"/>
      <c r="KLA311" s="86"/>
      <c r="KLB311" s="86"/>
      <c r="KLC311" s="86"/>
      <c r="KLD311" s="86"/>
      <c r="KLE311" s="86"/>
      <c r="KLF311" s="86"/>
      <c r="KLG311" s="86"/>
      <c r="KLH311" s="86"/>
      <c r="KLI311" s="86"/>
      <c r="KLJ311" s="86"/>
      <c r="KLK311" s="86"/>
      <c r="KLL311" s="86"/>
      <c r="KLM311" s="86"/>
      <c r="KLN311" s="86"/>
      <c r="KLO311" s="86"/>
      <c r="KLP311" s="86"/>
      <c r="KLQ311" s="86"/>
      <c r="KLR311" s="86"/>
      <c r="KLS311" s="86"/>
      <c r="KLT311" s="86"/>
      <c r="KLU311" s="86"/>
      <c r="KLV311" s="86"/>
      <c r="KLW311" s="86"/>
      <c r="KLX311" s="86"/>
      <c r="KLY311" s="86"/>
      <c r="KLZ311" s="86"/>
      <c r="KMA311" s="86"/>
      <c r="KMB311" s="86"/>
      <c r="KMC311" s="86"/>
      <c r="KMD311" s="86"/>
      <c r="KME311" s="86"/>
      <c r="KMF311" s="86"/>
      <c r="KMG311" s="86"/>
      <c r="KMH311" s="86"/>
      <c r="KMI311" s="86"/>
      <c r="KMJ311" s="86"/>
      <c r="KMK311" s="86"/>
      <c r="KML311" s="86"/>
      <c r="KMM311" s="86"/>
      <c r="KMN311" s="86"/>
      <c r="KMO311" s="86"/>
      <c r="KMP311" s="86"/>
      <c r="KMQ311" s="86"/>
      <c r="KMR311" s="86"/>
      <c r="KMS311" s="86"/>
      <c r="KMT311" s="86"/>
      <c r="KMU311" s="86"/>
      <c r="KMV311" s="86"/>
      <c r="KMW311" s="86"/>
      <c r="KMX311" s="86"/>
      <c r="KMY311" s="86"/>
      <c r="KMZ311" s="86"/>
      <c r="KNA311" s="86"/>
      <c r="KNB311" s="86"/>
      <c r="KNC311" s="86"/>
      <c r="KND311" s="86"/>
      <c r="KNE311" s="86"/>
      <c r="KNF311" s="86"/>
      <c r="KNG311" s="86"/>
      <c r="KNH311" s="86"/>
      <c r="KNI311" s="86"/>
      <c r="KNJ311" s="86"/>
      <c r="KNK311" s="86"/>
      <c r="KNL311" s="86"/>
      <c r="KNM311" s="86"/>
      <c r="KNN311" s="86"/>
      <c r="KNO311" s="86"/>
      <c r="KNP311" s="86"/>
      <c r="KNQ311" s="86"/>
      <c r="KNR311" s="86"/>
      <c r="KNS311" s="86"/>
      <c r="KNT311" s="86"/>
      <c r="KNU311" s="86"/>
      <c r="KNV311" s="86"/>
      <c r="KNW311" s="86"/>
      <c r="KNX311" s="86"/>
      <c r="KNY311" s="86"/>
      <c r="KNZ311" s="86"/>
      <c r="KOA311" s="86"/>
      <c r="KOB311" s="86"/>
      <c r="KOC311" s="86"/>
      <c r="KOD311" s="86"/>
      <c r="KOE311" s="86"/>
      <c r="KOF311" s="86"/>
      <c r="KOG311" s="86"/>
      <c r="KOH311" s="86"/>
      <c r="KOI311" s="86"/>
      <c r="KOJ311" s="86"/>
      <c r="KOK311" s="86"/>
      <c r="KOL311" s="86"/>
      <c r="KOM311" s="86"/>
      <c r="KON311" s="86"/>
      <c r="KOO311" s="86"/>
      <c r="KOP311" s="86"/>
      <c r="KOQ311" s="86"/>
      <c r="KOR311" s="86"/>
      <c r="KOS311" s="86"/>
      <c r="KOT311" s="86"/>
      <c r="KOU311" s="86"/>
      <c r="KOV311" s="86"/>
      <c r="KOW311" s="86"/>
      <c r="KOX311" s="86"/>
      <c r="KOY311" s="86"/>
      <c r="KOZ311" s="86"/>
      <c r="KPA311" s="86"/>
      <c r="KPB311" s="86"/>
      <c r="KPC311" s="86"/>
      <c r="KPD311" s="86"/>
      <c r="KPE311" s="86"/>
      <c r="KPF311" s="86"/>
      <c r="KPG311" s="86"/>
      <c r="KPH311" s="86"/>
      <c r="KPI311" s="86"/>
      <c r="KPJ311" s="86"/>
      <c r="KPK311" s="86"/>
      <c r="KPL311" s="86"/>
      <c r="KPM311" s="86"/>
      <c r="KPN311" s="86"/>
      <c r="KPO311" s="86"/>
      <c r="KPP311" s="86"/>
      <c r="KPQ311" s="86"/>
      <c r="KPR311" s="86"/>
      <c r="KPS311" s="86"/>
      <c r="KPT311" s="86"/>
      <c r="KPU311" s="86"/>
      <c r="KPV311" s="86"/>
      <c r="KPW311" s="86"/>
      <c r="KPX311" s="86"/>
      <c r="KPY311" s="86"/>
      <c r="KPZ311" s="86"/>
      <c r="KQA311" s="86"/>
      <c r="KQB311" s="86"/>
      <c r="KQC311" s="86"/>
      <c r="KQD311" s="86"/>
      <c r="KQE311" s="86"/>
      <c r="KQF311" s="86"/>
      <c r="KQG311" s="86"/>
      <c r="KQH311" s="86"/>
      <c r="KQI311" s="86"/>
      <c r="KQJ311" s="86"/>
      <c r="KQK311" s="86"/>
      <c r="KQL311" s="86"/>
      <c r="KQM311" s="86"/>
      <c r="KQN311" s="86"/>
      <c r="KQO311" s="86"/>
      <c r="KQP311" s="86"/>
      <c r="KQQ311" s="86"/>
      <c r="KQR311" s="86"/>
      <c r="KQS311" s="86"/>
      <c r="KQT311" s="86"/>
      <c r="KQU311" s="86"/>
      <c r="KQV311" s="86"/>
      <c r="KQW311" s="86"/>
      <c r="KQX311" s="86"/>
      <c r="KQY311" s="86"/>
      <c r="KQZ311" s="86"/>
      <c r="KRA311" s="86"/>
      <c r="KRB311" s="86"/>
      <c r="KRC311" s="86"/>
      <c r="KRD311" s="86"/>
      <c r="KRE311" s="86"/>
      <c r="KRF311" s="86"/>
      <c r="KRG311" s="86"/>
      <c r="KRH311" s="86"/>
      <c r="KRI311" s="86"/>
      <c r="KRJ311" s="86"/>
      <c r="KRK311" s="86"/>
      <c r="KRL311" s="86"/>
      <c r="KRM311" s="86"/>
      <c r="KRN311" s="86"/>
      <c r="KRO311" s="86"/>
      <c r="KRP311" s="86"/>
      <c r="KRQ311" s="86"/>
      <c r="KRR311" s="86"/>
      <c r="KRS311" s="86"/>
      <c r="KRT311" s="86"/>
      <c r="KRU311" s="86"/>
      <c r="KRV311" s="86"/>
      <c r="KRW311" s="86"/>
      <c r="KRX311" s="86"/>
      <c r="KRY311" s="86"/>
      <c r="KRZ311" s="86"/>
      <c r="KSA311" s="86"/>
      <c r="KSB311" s="86"/>
      <c r="KSC311" s="86"/>
      <c r="KSD311" s="86"/>
      <c r="KSE311" s="86"/>
      <c r="KSF311" s="86"/>
      <c r="KSG311" s="86"/>
      <c r="KSH311" s="86"/>
      <c r="KSI311" s="86"/>
      <c r="KSJ311" s="86"/>
      <c r="KSK311" s="86"/>
      <c r="KSL311" s="86"/>
      <c r="KSM311" s="86"/>
      <c r="KSN311" s="86"/>
      <c r="KSO311" s="86"/>
      <c r="KSP311" s="86"/>
      <c r="KSQ311" s="86"/>
      <c r="KSR311" s="86"/>
      <c r="KSS311" s="86"/>
      <c r="KST311" s="86"/>
      <c r="KSU311" s="86"/>
      <c r="KSV311" s="86"/>
      <c r="KSW311" s="86"/>
      <c r="KSX311" s="86"/>
      <c r="KSY311" s="86"/>
      <c r="KSZ311" s="86"/>
      <c r="KTA311" s="86"/>
      <c r="KTB311" s="86"/>
      <c r="KTC311" s="86"/>
      <c r="KTD311" s="86"/>
      <c r="KTE311" s="86"/>
      <c r="KTF311" s="86"/>
      <c r="KTG311" s="86"/>
      <c r="KTH311" s="86"/>
      <c r="KTI311" s="86"/>
      <c r="KTJ311" s="86"/>
      <c r="KTK311" s="86"/>
      <c r="KTL311" s="86"/>
      <c r="KTM311" s="86"/>
      <c r="KTN311" s="86"/>
      <c r="KTO311" s="86"/>
      <c r="KTP311" s="86"/>
      <c r="KTQ311" s="86"/>
      <c r="KTR311" s="86"/>
      <c r="KTS311" s="86"/>
      <c r="KTT311" s="86"/>
      <c r="KTU311" s="86"/>
      <c r="KTV311" s="86"/>
      <c r="KTW311" s="86"/>
      <c r="KTX311" s="86"/>
      <c r="KTY311" s="86"/>
      <c r="KTZ311" s="86"/>
      <c r="KUA311" s="86"/>
      <c r="KUB311" s="86"/>
      <c r="KUC311" s="86"/>
      <c r="KUD311" s="86"/>
      <c r="KUE311" s="86"/>
      <c r="KUF311" s="86"/>
      <c r="KUG311" s="86"/>
      <c r="KUH311" s="86"/>
      <c r="KUI311" s="86"/>
      <c r="KUJ311" s="86"/>
      <c r="KUK311" s="86"/>
      <c r="KUL311" s="86"/>
      <c r="KUM311" s="86"/>
      <c r="KUN311" s="86"/>
      <c r="KUO311" s="86"/>
      <c r="KUP311" s="86"/>
      <c r="KUQ311" s="86"/>
      <c r="KUR311" s="86"/>
      <c r="KUS311" s="86"/>
      <c r="KUT311" s="86"/>
      <c r="KUU311" s="86"/>
      <c r="KUV311" s="86"/>
      <c r="KUW311" s="86"/>
      <c r="KUX311" s="86"/>
      <c r="KUY311" s="86"/>
      <c r="KUZ311" s="86"/>
      <c r="KVA311" s="86"/>
      <c r="KVB311" s="86"/>
      <c r="KVC311" s="86"/>
      <c r="KVD311" s="86"/>
      <c r="KVE311" s="86"/>
      <c r="KVF311" s="86"/>
      <c r="KVG311" s="86"/>
      <c r="KVH311" s="86"/>
      <c r="KVI311" s="86"/>
      <c r="KVJ311" s="86"/>
      <c r="KVK311" s="86"/>
      <c r="KVL311" s="86"/>
      <c r="KVM311" s="86"/>
      <c r="KVN311" s="86"/>
      <c r="KVO311" s="86"/>
      <c r="KVP311" s="86"/>
      <c r="KVQ311" s="86"/>
      <c r="KVR311" s="86"/>
      <c r="KVS311" s="86"/>
      <c r="KVT311" s="86"/>
      <c r="KVU311" s="86"/>
      <c r="KVV311" s="86"/>
      <c r="KVW311" s="86"/>
      <c r="KVX311" s="86"/>
      <c r="KVY311" s="86"/>
      <c r="KVZ311" s="86"/>
      <c r="KWA311" s="86"/>
      <c r="KWB311" s="86"/>
      <c r="KWC311" s="86"/>
      <c r="KWD311" s="86"/>
      <c r="KWE311" s="86"/>
      <c r="KWF311" s="86"/>
      <c r="KWG311" s="86"/>
      <c r="KWH311" s="86"/>
      <c r="KWI311" s="86"/>
      <c r="KWJ311" s="86"/>
      <c r="KWK311" s="86"/>
      <c r="KWL311" s="86"/>
      <c r="KWM311" s="86"/>
      <c r="KWN311" s="86"/>
      <c r="KWO311" s="86"/>
      <c r="KWP311" s="86"/>
      <c r="KWQ311" s="86"/>
      <c r="KWR311" s="86"/>
      <c r="KWS311" s="86"/>
      <c r="KWT311" s="86"/>
      <c r="KWU311" s="86"/>
      <c r="KWV311" s="86"/>
      <c r="KWW311" s="86"/>
      <c r="KWX311" s="86"/>
      <c r="KWY311" s="86"/>
      <c r="KWZ311" s="86"/>
      <c r="KXA311" s="86"/>
      <c r="KXB311" s="86"/>
      <c r="KXC311" s="86"/>
      <c r="KXD311" s="86"/>
      <c r="KXE311" s="86"/>
      <c r="KXF311" s="86"/>
      <c r="KXG311" s="86"/>
      <c r="KXH311" s="86"/>
      <c r="KXI311" s="86"/>
      <c r="KXJ311" s="86"/>
      <c r="KXK311" s="86"/>
      <c r="KXL311" s="86"/>
      <c r="KXM311" s="86"/>
      <c r="KXN311" s="86"/>
      <c r="KXO311" s="86"/>
      <c r="KXP311" s="86"/>
      <c r="KXQ311" s="86"/>
      <c r="KXR311" s="86"/>
      <c r="KXS311" s="86"/>
      <c r="KXT311" s="86"/>
      <c r="KXU311" s="86"/>
      <c r="KXV311" s="86"/>
      <c r="KXW311" s="86"/>
      <c r="KXX311" s="86"/>
      <c r="KXY311" s="86"/>
      <c r="KXZ311" s="86"/>
      <c r="KYA311" s="86"/>
      <c r="KYB311" s="86"/>
      <c r="KYC311" s="86"/>
      <c r="KYD311" s="86"/>
      <c r="KYE311" s="86"/>
      <c r="KYF311" s="86"/>
      <c r="KYG311" s="86"/>
      <c r="KYH311" s="86"/>
      <c r="KYI311" s="86"/>
      <c r="KYJ311" s="86"/>
      <c r="KYK311" s="86"/>
      <c r="KYL311" s="86"/>
      <c r="KYM311" s="86"/>
      <c r="KYN311" s="86"/>
      <c r="KYO311" s="86"/>
      <c r="KYP311" s="86"/>
      <c r="KYQ311" s="86"/>
      <c r="KYR311" s="86"/>
      <c r="KYS311" s="86"/>
      <c r="KYT311" s="86"/>
      <c r="KYU311" s="86"/>
      <c r="KYV311" s="86"/>
      <c r="KYW311" s="86"/>
      <c r="KYX311" s="86"/>
      <c r="KYY311" s="86"/>
      <c r="KYZ311" s="86"/>
      <c r="KZA311" s="86"/>
      <c r="KZB311" s="86"/>
      <c r="KZC311" s="86"/>
      <c r="KZD311" s="86"/>
      <c r="KZE311" s="86"/>
      <c r="KZF311" s="86"/>
      <c r="KZG311" s="86"/>
      <c r="KZH311" s="86"/>
      <c r="KZI311" s="86"/>
      <c r="KZJ311" s="86"/>
      <c r="KZK311" s="86"/>
      <c r="KZL311" s="86"/>
      <c r="KZM311" s="86"/>
      <c r="KZN311" s="86"/>
      <c r="KZO311" s="86"/>
      <c r="KZP311" s="86"/>
      <c r="KZQ311" s="86"/>
      <c r="KZR311" s="86"/>
      <c r="KZS311" s="86"/>
      <c r="KZT311" s="86"/>
      <c r="KZU311" s="86"/>
      <c r="KZV311" s="86"/>
      <c r="KZW311" s="86"/>
      <c r="KZX311" s="86"/>
      <c r="KZY311" s="86"/>
      <c r="KZZ311" s="86"/>
      <c r="LAA311" s="86"/>
      <c r="LAB311" s="86"/>
      <c r="LAC311" s="86"/>
      <c r="LAD311" s="86"/>
      <c r="LAE311" s="86"/>
      <c r="LAF311" s="86"/>
      <c r="LAG311" s="86"/>
      <c r="LAH311" s="86"/>
      <c r="LAI311" s="86"/>
      <c r="LAJ311" s="86"/>
      <c r="LAK311" s="86"/>
      <c r="LAL311" s="86"/>
      <c r="LAM311" s="86"/>
      <c r="LAN311" s="86"/>
      <c r="LAO311" s="86"/>
      <c r="LAP311" s="86"/>
      <c r="LAQ311" s="86"/>
      <c r="LAR311" s="86"/>
      <c r="LAS311" s="86"/>
      <c r="LAT311" s="86"/>
      <c r="LAU311" s="86"/>
      <c r="LAV311" s="86"/>
      <c r="LAW311" s="86"/>
      <c r="LAX311" s="86"/>
      <c r="LAY311" s="86"/>
      <c r="LAZ311" s="86"/>
      <c r="LBA311" s="86"/>
      <c r="LBB311" s="86"/>
      <c r="LBC311" s="86"/>
      <c r="LBD311" s="86"/>
      <c r="LBE311" s="86"/>
      <c r="LBF311" s="86"/>
      <c r="LBG311" s="86"/>
      <c r="LBH311" s="86"/>
      <c r="LBI311" s="86"/>
      <c r="LBJ311" s="86"/>
      <c r="LBK311" s="86"/>
      <c r="LBL311" s="86"/>
      <c r="LBM311" s="86"/>
      <c r="LBN311" s="86"/>
      <c r="LBO311" s="86"/>
      <c r="LBP311" s="86"/>
      <c r="LBQ311" s="86"/>
      <c r="LBR311" s="86"/>
      <c r="LBS311" s="86"/>
      <c r="LBT311" s="86"/>
      <c r="LBU311" s="86"/>
      <c r="LBV311" s="86"/>
      <c r="LBW311" s="86"/>
      <c r="LBX311" s="86"/>
      <c r="LBY311" s="86"/>
      <c r="LBZ311" s="86"/>
      <c r="LCA311" s="86"/>
      <c r="LCB311" s="86"/>
      <c r="LCC311" s="86"/>
      <c r="LCD311" s="86"/>
      <c r="LCE311" s="86"/>
      <c r="LCF311" s="86"/>
      <c r="LCG311" s="86"/>
      <c r="LCH311" s="86"/>
      <c r="LCI311" s="86"/>
      <c r="LCJ311" s="86"/>
      <c r="LCK311" s="86"/>
      <c r="LCL311" s="86"/>
      <c r="LCM311" s="86"/>
      <c r="LCN311" s="86"/>
      <c r="LCO311" s="86"/>
      <c r="LCP311" s="86"/>
      <c r="LCQ311" s="86"/>
      <c r="LCR311" s="86"/>
      <c r="LCS311" s="86"/>
      <c r="LCT311" s="86"/>
      <c r="LCU311" s="86"/>
      <c r="LCV311" s="86"/>
      <c r="LCW311" s="86"/>
      <c r="LCX311" s="86"/>
      <c r="LCY311" s="86"/>
      <c r="LCZ311" s="86"/>
      <c r="LDA311" s="86"/>
      <c r="LDB311" s="86"/>
      <c r="LDC311" s="86"/>
      <c r="LDD311" s="86"/>
      <c r="LDE311" s="86"/>
      <c r="LDF311" s="86"/>
      <c r="LDG311" s="86"/>
      <c r="LDH311" s="86"/>
      <c r="LDI311" s="86"/>
      <c r="LDJ311" s="86"/>
      <c r="LDK311" s="86"/>
      <c r="LDL311" s="86"/>
      <c r="LDM311" s="86"/>
      <c r="LDN311" s="86"/>
      <c r="LDO311" s="86"/>
      <c r="LDP311" s="86"/>
      <c r="LDQ311" s="86"/>
      <c r="LDR311" s="86"/>
      <c r="LDS311" s="86"/>
      <c r="LDT311" s="86"/>
      <c r="LDU311" s="86"/>
      <c r="LDV311" s="86"/>
      <c r="LDW311" s="86"/>
      <c r="LDX311" s="86"/>
      <c r="LDY311" s="86"/>
      <c r="LDZ311" s="86"/>
      <c r="LEA311" s="86"/>
      <c r="LEB311" s="86"/>
      <c r="LEC311" s="86"/>
      <c r="LED311" s="86"/>
      <c r="LEE311" s="86"/>
      <c r="LEF311" s="86"/>
      <c r="LEG311" s="86"/>
      <c r="LEH311" s="86"/>
      <c r="LEI311" s="86"/>
      <c r="LEJ311" s="86"/>
      <c r="LEK311" s="86"/>
      <c r="LEL311" s="86"/>
      <c r="LEM311" s="86"/>
      <c r="LEN311" s="86"/>
      <c r="LEO311" s="86"/>
      <c r="LEP311" s="86"/>
      <c r="LEQ311" s="86"/>
      <c r="LER311" s="86"/>
      <c r="LES311" s="86"/>
      <c r="LET311" s="86"/>
      <c r="LEU311" s="86"/>
      <c r="LEV311" s="86"/>
      <c r="LEW311" s="86"/>
      <c r="LEX311" s="86"/>
      <c r="LEY311" s="86"/>
      <c r="LEZ311" s="86"/>
      <c r="LFA311" s="86"/>
      <c r="LFB311" s="86"/>
      <c r="LFC311" s="86"/>
      <c r="LFD311" s="86"/>
      <c r="LFE311" s="86"/>
      <c r="LFF311" s="86"/>
      <c r="LFG311" s="86"/>
      <c r="LFH311" s="86"/>
      <c r="LFI311" s="86"/>
      <c r="LFJ311" s="86"/>
      <c r="LFK311" s="86"/>
      <c r="LFL311" s="86"/>
      <c r="LFM311" s="86"/>
      <c r="LFN311" s="86"/>
      <c r="LFO311" s="86"/>
      <c r="LFP311" s="86"/>
      <c r="LFQ311" s="86"/>
      <c r="LFR311" s="86"/>
      <c r="LFS311" s="86"/>
      <c r="LFT311" s="86"/>
      <c r="LFU311" s="86"/>
      <c r="LFV311" s="86"/>
      <c r="LFW311" s="86"/>
      <c r="LFX311" s="86"/>
      <c r="LFY311" s="86"/>
      <c r="LFZ311" s="86"/>
      <c r="LGA311" s="86"/>
      <c r="LGB311" s="86"/>
      <c r="LGC311" s="86"/>
      <c r="LGD311" s="86"/>
      <c r="LGE311" s="86"/>
      <c r="LGF311" s="86"/>
      <c r="LGG311" s="86"/>
      <c r="LGH311" s="86"/>
      <c r="LGI311" s="86"/>
      <c r="LGJ311" s="86"/>
      <c r="LGK311" s="86"/>
      <c r="LGL311" s="86"/>
      <c r="LGM311" s="86"/>
      <c r="LGN311" s="86"/>
      <c r="LGO311" s="86"/>
      <c r="LGP311" s="86"/>
      <c r="LGQ311" s="86"/>
      <c r="LGR311" s="86"/>
      <c r="LGS311" s="86"/>
      <c r="LGT311" s="86"/>
      <c r="LGU311" s="86"/>
      <c r="LGV311" s="86"/>
      <c r="LGW311" s="86"/>
      <c r="LGX311" s="86"/>
      <c r="LGY311" s="86"/>
      <c r="LGZ311" s="86"/>
      <c r="LHA311" s="86"/>
      <c r="LHB311" s="86"/>
      <c r="LHC311" s="86"/>
      <c r="LHD311" s="86"/>
      <c r="LHE311" s="86"/>
      <c r="LHF311" s="86"/>
      <c r="LHG311" s="86"/>
      <c r="LHH311" s="86"/>
      <c r="LHI311" s="86"/>
      <c r="LHJ311" s="86"/>
      <c r="LHK311" s="86"/>
      <c r="LHL311" s="86"/>
      <c r="LHM311" s="86"/>
      <c r="LHN311" s="86"/>
      <c r="LHO311" s="86"/>
      <c r="LHP311" s="86"/>
      <c r="LHQ311" s="86"/>
      <c r="LHR311" s="86"/>
      <c r="LHS311" s="86"/>
      <c r="LHT311" s="86"/>
      <c r="LHU311" s="86"/>
      <c r="LHV311" s="86"/>
      <c r="LHW311" s="86"/>
      <c r="LHX311" s="86"/>
      <c r="LHY311" s="86"/>
      <c r="LHZ311" s="86"/>
      <c r="LIA311" s="86"/>
      <c r="LIB311" s="86"/>
      <c r="LIC311" s="86"/>
      <c r="LID311" s="86"/>
      <c r="LIE311" s="86"/>
      <c r="LIF311" s="86"/>
      <c r="LIG311" s="86"/>
      <c r="LIH311" s="86"/>
      <c r="LII311" s="86"/>
      <c r="LIJ311" s="86"/>
      <c r="LIK311" s="86"/>
      <c r="LIL311" s="86"/>
      <c r="LIM311" s="86"/>
      <c r="LIN311" s="86"/>
      <c r="LIO311" s="86"/>
      <c r="LIP311" s="86"/>
      <c r="LIQ311" s="86"/>
      <c r="LIR311" s="86"/>
      <c r="LIS311" s="86"/>
      <c r="LIT311" s="86"/>
      <c r="LIU311" s="86"/>
      <c r="LIV311" s="86"/>
      <c r="LIW311" s="86"/>
      <c r="LIX311" s="86"/>
      <c r="LIY311" s="86"/>
      <c r="LIZ311" s="86"/>
      <c r="LJA311" s="86"/>
      <c r="LJB311" s="86"/>
      <c r="LJC311" s="86"/>
      <c r="LJD311" s="86"/>
      <c r="LJE311" s="86"/>
      <c r="LJF311" s="86"/>
      <c r="LJG311" s="86"/>
      <c r="LJH311" s="86"/>
      <c r="LJI311" s="86"/>
      <c r="LJJ311" s="86"/>
      <c r="LJK311" s="86"/>
      <c r="LJL311" s="86"/>
      <c r="LJM311" s="86"/>
      <c r="LJN311" s="86"/>
      <c r="LJO311" s="86"/>
      <c r="LJP311" s="86"/>
      <c r="LJQ311" s="86"/>
      <c r="LJR311" s="86"/>
      <c r="LJS311" s="86"/>
      <c r="LJT311" s="86"/>
      <c r="LJU311" s="86"/>
      <c r="LJV311" s="86"/>
      <c r="LJW311" s="86"/>
      <c r="LJX311" s="86"/>
      <c r="LJY311" s="86"/>
      <c r="LJZ311" s="86"/>
      <c r="LKA311" s="86"/>
      <c r="LKB311" s="86"/>
      <c r="LKC311" s="86"/>
      <c r="LKD311" s="86"/>
      <c r="LKE311" s="86"/>
      <c r="LKF311" s="86"/>
      <c r="LKG311" s="86"/>
      <c r="LKH311" s="86"/>
      <c r="LKI311" s="86"/>
      <c r="LKJ311" s="86"/>
      <c r="LKK311" s="86"/>
      <c r="LKL311" s="86"/>
      <c r="LKM311" s="86"/>
      <c r="LKN311" s="86"/>
      <c r="LKO311" s="86"/>
      <c r="LKP311" s="86"/>
      <c r="LKQ311" s="86"/>
      <c r="LKR311" s="86"/>
      <c r="LKS311" s="86"/>
      <c r="LKT311" s="86"/>
      <c r="LKU311" s="86"/>
      <c r="LKV311" s="86"/>
      <c r="LKW311" s="86"/>
      <c r="LKX311" s="86"/>
      <c r="LKY311" s="86"/>
      <c r="LKZ311" s="86"/>
      <c r="LLA311" s="86"/>
      <c r="LLB311" s="86"/>
      <c r="LLC311" s="86"/>
      <c r="LLD311" s="86"/>
      <c r="LLE311" s="86"/>
      <c r="LLF311" s="86"/>
      <c r="LLG311" s="86"/>
      <c r="LLH311" s="86"/>
      <c r="LLI311" s="86"/>
      <c r="LLJ311" s="86"/>
      <c r="LLK311" s="86"/>
      <c r="LLL311" s="86"/>
      <c r="LLM311" s="86"/>
      <c r="LLN311" s="86"/>
      <c r="LLO311" s="86"/>
      <c r="LLP311" s="86"/>
      <c r="LLQ311" s="86"/>
      <c r="LLR311" s="86"/>
      <c r="LLS311" s="86"/>
      <c r="LLT311" s="86"/>
      <c r="LLU311" s="86"/>
      <c r="LLV311" s="86"/>
      <c r="LLW311" s="86"/>
      <c r="LLX311" s="86"/>
      <c r="LLY311" s="86"/>
      <c r="LLZ311" s="86"/>
      <c r="LMA311" s="86"/>
      <c r="LMB311" s="86"/>
      <c r="LMC311" s="86"/>
      <c r="LMD311" s="86"/>
      <c r="LME311" s="86"/>
      <c r="LMF311" s="86"/>
      <c r="LMG311" s="86"/>
      <c r="LMH311" s="86"/>
      <c r="LMI311" s="86"/>
      <c r="LMJ311" s="86"/>
      <c r="LMK311" s="86"/>
      <c r="LML311" s="86"/>
      <c r="LMM311" s="86"/>
      <c r="LMN311" s="86"/>
      <c r="LMO311" s="86"/>
      <c r="LMP311" s="86"/>
      <c r="LMQ311" s="86"/>
      <c r="LMR311" s="86"/>
      <c r="LMS311" s="86"/>
      <c r="LMT311" s="86"/>
      <c r="LMU311" s="86"/>
      <c r="LMV311" s="86"/>
      <c r="LMW311" s="86"/>
      <c r="LMX311" s="86"/>
      <c r="LMY311" s="86"/>
      <c r="LMZ311" s="86"/>
      <c r="LNA311" s="86"/>
      <c r="LNB311" s="86"/>
      <c r="LNC311" s="86"/>
      <c r="LND311" s="86"/>
      <c r="LNE311" s="86"/>
      <c r="LNF311" s="86"/>
      <c r="LNG311" s="86"/>
      <c r="LNH311" s="86"/>
      <c r="LNI311" s="86"/>
      <c r="LNJ311" s="86"/>
      <c r="LNK311" s="86"/>
      <c r="LNL311" s="86"/>
      <c r="LNM311" s="86"/>
      <c r="LNN311" s="86"/>
      <c r="LNO311" s="86"/>
      <c r="LNP311" s="86"/>
      <c r="LNQ311" s="86"/>
      <c r="LNR311" s="86"/>
      <c r="LNS311" s="86"/>
      <c r="LNT311" s="86"/>
      <c r="LNU311" s="86"/>
      <c r="LNV311" s="86"/>
      <c r="LNW311" s="86"/>
      <c r="LNX311" s="86"/>
      <c r="LNY311" s="86"/>
      <c r="LNZ311" s="86"/>
      <c r="LOA311" s="86"/>
      <c r="LOB311" s="86"/>
      <c r="LOC311" s="86"/>
      <c r="LOD311" s="86"/>
      <c r="LOE311" s="86"/>
      <c r="LOF311" s="86"/>
      <c r="LOG311" s="86"/>
      <c r="LOH311" s="86"/>
      <c r="LOI311" s="86"/>
      <c r="LOJ311" s="86"/>
      <c r="LOK311" s="86"/>
      <c r="LOL311" s="86"/>
      <c r="LOM311" s="86"/>
      <c r="LON311" s="86"/>
      <c r="LOO311" s="86"/>
      <c r="LOP311" s="86"/>
      <c r="LOQ311" s="86"/>
      <c r="LOR311" s="86"/>
      <c r="LOS311" s="86"/>
      <c r="LOT311" s="86"/>
      <c r="LOU311" s="86"/>
      <c r="LOV311" s="86"/>
      <c r="LOW311" s="86"/>
      <c r="LOX311" s="86"/>
      <c r="LOY311" s="86"/>
      <c r="LOZ311" s="86"/>
      <c r="LPA311" s="86"/>
      <c r="LPB311" s="86"/>
      <c r="LPC311" s="86"/>
      <c r="LPD311" s="86"/>
      <c r="LPE311" s="86"/>
      <c r="LPF311" s="86"/>
      <c r="LPG311" s="86"/>
      <c r="LPH311" s="86"/>
      <c r="LPI311" s="86"/>
      <c r="LPJ311" s="86"/>
      <c r="LPK311" s="86"/>
      <c r="LPL311" s="86"/>
      <c r="LPM311" s="86"/>
      <c r="LPN311" s="86"/>
      <c r="LPO311" s="86"/>
      <c r="LPP311" s="86"/>
      <c r="LPQ311" s="86"/>
      <c r="LPR311" s="86"/>
      <c r="LPS311" s="86"/>
      <c r="LPT311" s="86"/>
      <c r="LPU311" s="86"/>
      <c r="LPV311" s="86"/>
      <c r="LPW311" s="86"/>
      <c r="LPX311" s="86"/>
      <c r="LPY311" s="86"/>
      <c r="LPZ311" s="86"/>
      <c r="LQA311" s="86"/>
      <c r="LQB311" s="86"/>
      <c r="LQC311" s="86"/>
      <c r="LQD311" s="86"/>
      <c r="LQE311" s="86"/>
      <c r="LQF311" s="86"/>
      <c r="LQG311" s="86"/>
      <c r="LQH311" s="86"/>
      <c r="LQI311" s="86"/>
      <c r="LQJ311" s="86"/>
      <c r="LQK311" s="86"/>
      <c r="LQL311" s="86"/>
      <c r="LQM311" s="86"/>
      <c r="LQN311" s="86"/>
      <c r="LQO311" s="86"/>
      <c r="LQP311" s="86"/>
      <c r="LQQ311" s="86"/>
      <c r="LQR311" s="86"/>
      <c r="LQS311" s="86"/>
      <c r="LQT311" s="86"/>
      <c r="LQU311" s="86"/>
      <c r="LQV311" s="86"/>
      <c r="LQW311" s="86"/>
      <c r="LQX311" s="86"/>
      <c r="LQY311" s="86"/>
      <c r="LQZ311" s="86"/>
      <c r="LRA311" s="86"/>
      <c r="LRB311" s="86"/>
      <c r="LRC311" s="86"/>
      <c r="LRD311" s="86"/>
      <c r="LRE311" s="86"/>
      <c r="LRF311" s="86"/>
      <c r="LRG311" s="86"/>
      <c r="LRH311" s="86"/>
      <c r="LRI311" s="86"/>
      <c r="LRJ311" s="86"/>
      <c r="LRK311" s="86"/>
      <c r="LRL311" s="86"/>
      <c r="LRM311" s="86"/>
      <c r="LRN311" s="86"/>
      <c r="LRO311" s="86"/>
      <c r="LRP311" s="86"/>
      <c r="LRQ311" s="86"/>
      <c r="LRR311" s="86"/>
      <c r="LRS311" s="86"/>
      <c r="LRT311" s="86"/>
      <c r="LRU311" s="86"/>
      <c r="LRV311" s="86"/>
      <c r="LRW311" s="86"/>
      <c r="LRX311" s="86"/>
      <c r="LRY311" s="86"/>
      <c r="LRZ311" s="86"/>
      <c r="LSA311" s="86"/>
      <c r="LSB311" s="86"/>
      <c r="LSC311" s="86"/>
      <c r="LSD311" s="86"/>
      <c r="LSE311" s="86"/>
      <c r="LSF311" s="86"/>
      <c r="LSG311" s="86"/>
      <c r="LSH311" s="86"/>
      <c r="LSI311" s="86"/>
      <c r="LSJ311" s="86"/>
      <c r="LSK311" s="86"/>
      <c r="LSL311" s="86"/>
      <c r="LSM311" s="86"/>
      <c r="LSN311" s="86"/>
      <c r="LSO311" s="86"/>
      <c r="LSP311" s="86"/>
      <c r="LSQ311" s="86"/>
      <c r="LSR311" s="86"/>
      <c r="LSS311" s="86"/>
      <c r="LST311" s="86"/>
      <c r="LSU311" s="86"/>
      <c r="LSV311" s="86"/>
      <c r="LSW311" s="86"/>
      <c r="LSX311" s="86"/>
      <c r="LSY311" s="86"/>
      <c r="LSZ311" s="86"/>
      <c r="LTA311" s="86"/>
      <c r="LTB311" s="86"/>
      <c r="LTC311" s="86"/>
      <c r="LTD311" s="86"/>
      <c r="LTE311" s="86"/>
      <c r="LTF311" s="86"/>
      <c r="LTG311" s="86"/>
      <c r="LTH311" s="86"/>
      <c r="LTI311" s="86"/>
      <c r="LTJ311" s="86"/>
      <c r="LTK311" s="86"/>
      <c r="LTL311" s="86"/>
      <c r="LTM311" s="86"/>
      <c r="LTN311" s="86"/>
      <c r="LTO311" s="86"/>
      <c r="LTP311" s="86"/>
      <c r="LTQ311" s="86"/>
      <c r="LTR311" s="86"/>
      <c r="LTS311" s="86"/>
      <c r="LTT311" s="86"/>
      <c r="LTU311" s="86"/>
      <c r="LTV311" s="86"/>
      <c r="LTW311" s="86"/>
      <c r="LTX311" s="86"/>
      <c r="LTY311" s="86"/>
      <c r="LTZ311" s="86"/>
      <c r="LUA311" s="86"/>
      <c r="LUB311" s="86"/>
      <c r="LUC311" s="86"/>
      <c r="LUD311" s="86"/>
      <c r="LUE311" s="86"/>
      <c r="LUF311" s="86"/>
      <c r="LUG311" s="86"/>
      <c r="LUH311" s="86"/>
      <c r="LUI311" s="86"/>
      <c r="LUJ311" s="86"/>
      <c r="LUK311" s="86"/>
      <c r="LUL311" s="86"/>
      <c r="LUM311" s="86"/>
      <c r="LUN311" s="86"/>
      <c r="LUO311" s="86"/>
      <c r="LUP311" s="86"/>
      <c r="LUQ311" s="86"/>
      <c r="LUR311" s="86"/>
      <c r="LUS311" s="86"/>
      <c r="LUT311" s="86"/>
      <c r="LUU311" s="86"/>
      <c r="LUV311" s="86"/>
      <c r="LUW311" s="86"/>
      <c r="LUX311" s="86"/>
      <c r="LUY311" s="86"/>
      <c r="LUZ311" s="86"/>
      <c r="LVA311" s="86"/>
      <c r="LVB311" s="86"/>
      <c r="LVC311" s="86"/>
      <c r="LVD311" s="86"/>
      <c r="LVE311" s="86"/>
      <c r="LVF311" s="86"/>
      <c r="LVG311" s="86"/>
      <c r="LVH311" s="86"/>
      <c r="LVI311" s="86"/>
      <c r="LVJ311" s="86"/>
      <c r="LVK311" s="86"/>
      <c r="LVL311" s="86"/>
      <c r="LVM311" s="86"/>
      <c r="LVN311" s="86"/>
      <c r="LVO311" s="86"/>
      <c r="LVP311" s="86"/>
      <c r="LVQ311" s="86"/>
      <c r="LVR311" s="86"/>
      <c r="LVS311" s="86"/>
      <c r="LVT311" s="86"/>
      <c r="LVU311" s="86"/>
      <c r="LVV311" s="86"/>
      <c r="LVW311" s="86"/>
      <c r="LVX311" s="86"/>
      <c r="LVY311" s="86"/>
      <c r="LVZ311" s="86"/>
      <c r="LWA311" s="86"/>
      <c r="LWB311" s="86"/>
      <c r="LWC311" s="86"/>
      <c r="LWD311" s="86"/>
      <c r="LWE311" s="86"/>
      <c r="LWF311" s="86"/>
      <c r="LWG311" s="86"/>
      <c r="LWH311" s="86"/>
      <c r="LWI311" s="86"/>
      <c r="LWJ311" s="86"/>
      <c r="LWK311" s="86"/>
      <c r="LWL311" s="86"/>
      <c r="LWM311" s="86"/>
      <c r="LWN311" s="86"/>
      <c r="LWO311" s="86"/>
      <c r="LWP311" s="86"/>
      <c r="LWQ311" s="86"/>
      <c r="LWR311" s="86"/>
      <c r="LWS311" s="86"/>
      <c r="LWT311" s="86"/>
      <c r="LWU311" s="86"/>
      <c r="LWV311" s="86"/>
      <c r="LWW311" s="86"/>
      <c r="LWX311" s="86"/>
      <c r="LWY311" s="86"/>
      <c r="LWZ311" s="86"/>
      <c r="LXA311" s="86"/>
      <c r="LXB311" s="86"/>
      <c r="LXC311" s="86"/>
      <c r="LXD311" s="86"/>
      <c r="LXE311" s="86"/>
      <c r="LXF311" s="86"/>
      <c r="LXG311" s="86"/>
      <c r="LXH311" s="86"/>
      <c r="LXI311" s="86"/>
      <c r="LXJ311" s="86"/>
      <c r="LXK311" s="86"/>
      <c r="LXL311" s="86"/>
      <c r="LXM311" s="86"/>
      <c r="LXN311" s="86"/>
      <c r="LXO311" s="86"/>
      <c r="LXP311" s="86"/>
      <c r="LXQ311" s="86"/>
      <c r="LXR311" s="86"/>
      <c r="LXS311" s="86"/>
      <c r="LXT311" s="86"/>
      <c r="LXU311" s="86"/>
      <c r="LXV311" s="86"/>
      <c r="LXW311" s="86"/>
      <c r="LXX311" s="86"/>
      <c r="LXY311" s="86"/>
      <c r="LXZ311" s="86"/>
      <c r="LYA311" s="86"/>
      <c r="LYB311" s="86"/>
      <c r="LYC311" s="86"/>
      <c r="LYD311" s="86"/>
      <c r="LYE311" s="86"/>
      <c r="LYF311" s="86"/>
      <c r="LYG311" s="86"/>
      <c r="LYH311" s="86"/>
      <c r="LYI311" s="86"/>
      <c r="LYJ311" s="86"/>
      <c r="LYK311" s="86"/>
      <c r="LYL311" s="86"/>
      <c r="LYM311" s="86"/>
      <c r="LYN311" s="86"/>
      <c r="LYO311" s="86"/>
      <c r="LYP311" s="86"/>
      <c r="LYQ311" s="86"/>
      <c r="LYR311" s="86"/>
      <c r="LYS311" s="86"/>
      <c r="LYT311" s="86"/>
      <c r="LYU311" s="86"/>
      <c r="LYV311" s="86"/>
      <c r="LYW311" s="86"/>
      <c r="LYX311" s="86"/>
      <c r="LYY311" s="86"/>
      <c r="LYZ311" s="86"/>
      <c r="LZA311" s="86"/>
      <c r="LZB311" s="86"/>
      <c r="LZC311" s="86"/>
      <c r="LZD311" s="86"/>
      <c r="LZE311" s="86"/>
      <c r="LZF311" s="86"/>
      <c r="LZG311" s="86"/>
      <c r="LZH311" s="86"/>
      <c r="LZI311" s="86"/>
      <c r="LZJ311" s="86"/>
      <c r="LZK311" s="86"/>
      <c r="LZL311" s="86"/>
      <c r="LZM311" s="86"/>
      <c r="LZN311" s="86"/>
      <c r="LZO311" s="86"/>
      <c r="LZP311" s="86"/>
      <c r="LZQ311" s="86"/>
      <c r="LZR311" s="86"/>
      <c r="LZS311" s="86"/>
      <c r="LZT311" s="86"/>
      <c r="LZU311" s="86"/>
      <c r="LZV311" s="86"/>
      <c r="LZW311" s="86"/>
      <c r="LZX311" s="86"/>
      <c r="LZY311" s="86"/>
      <c r="LZZ311" s="86"/>
      <c r="MAA311" s="86"/>
      <c r="MAB311" s="86"/>
      <c r="MAC311" s="86"/>
      <c r="MAD311" s="86"/>
      <c r="MAE311" s="86"/>
      <c r="MAF311" s="86"/>
      <c r="MAG311" s="86"/>
      <c r="MAH311" s="86"/>
      <c r="MAI311" s="86"/>
      <c r="MAJ311" s="86"/>
      <c r="MAK311" s="86"/>
      <c r="MAL311" s="86"/>
      <c r="MAM311" s="86"/>
      <c r="MAN311" s="86"/>
      <c r="MAO311" s="86"/>
      <c r="MAP311" s="86"/>
      <c r="MAQ311" s="86"/>
      <c r="MAR311" s="86"/>
      <c r="MAS311" s="86"/>
      <c r="MAT311" s="86"/>
      <c r="MAU311" s="86"/>
      <c r="MAV311" s="86"/>
      <c r="MAW311" s="86"/>
      <c r="MAX311" s="86"/>
      <c r="MAY311" s="86"/>
      <c r="MAZ311" s="86"/>
      <c r="MBA311" s="86"/>
      <c r="MBB311" s="86"/>
      <c r="MBC311" s="86"/>
      <c r="MBD311" s="86"/>
      <c r="MBE311" s="86"/>
      <c r="MBF311" s="86"/>
      <c r="MBG311" s="86"/>
      <c r="MBH311" s="86"/>
      <c r="MBI311" s="86"/>
      <c r="MBJ311" s="86"/>
      <c r="MBK311" s="86"/>
      <c r="MBL311" s="86"/>
      <c r="MBM311" s="86"/>
      <c r="MBN311" s="86"/>
      <c r="MBO311" s="86"/>
      <c r="MBP311" s="86"/>
      <c r="MBQ311" s="86"/>
      <c r="MBR311" s="86"/>
      <c r="MBS311" s="86"/>
      <c r="MBT311" s="86"/>
      <c r="MBU311" s="86"/>
      <c r="MBV311" s="86"/>
      <c r="MBW311" s="86"/>
      <c r="MBX311" s="86"/>
      <c r="MBY311" s="86"/>
      <c r="MBZ311" s="86"/>
      <c r="MCA311" s="86"/>
      <c r="MCB311" s="86"/>
      <c r="MCC311" s="86"/>
      <c r="MCD311" s="86"/>
      <c r="MCE311" s="86"/>
      <c r="MCF311" s="86"/>
      <c r="MCG311" s="86"/>
      <c r="MCH311" s="86"/>
      <c r="MCI311" s="86"/>
      <c r="MCJ311" s="86"/>
      <c r="MCK311" s="86"/>
      <c r="MCL311" s="86"/>
      <c r="MCM311" s="86"/>
      <c r="MCN311" s="86"/>
      <c r="MCO311" s="86"/>
      <c r="MCP311" s="86"/>
      <c r="MCQ311" s="86"/>
      <c r="MCR311" s="86"/>
      <c r="MCS311" s="86"/>
      <c r="MCT311" s="86"/>
      <c r="MCU311" s="86"/>
      <c r="MCV311" s="86"/>
      <c r="MCW311" s="86"/>
      <c r="MCX311" s="86"/>
      <c r="MCY311" s="86"/>
      <c r="MCZ311" s="86"/>
      <c r="MDA311" s="86"/>
      <c r="MDB311" s="86"/>
      <c r="MDC311" s="86"/>
      <c r="MDD311" s="86"/>
      <c r="MDE311" s="86"/>
      <c r="MDF311" s="86"/>
      <c r="MDG311" s="86"/>
      <c r="MDH311" s="86"/>
      <c r="MDI311" s="86"/>
      <c r="MDJ311" s="86"/>
      <c r="MDK311" s="86"/>
      <c r="MDL311" s="86"/>
      <c r="MDM311" s="86"/>
      <c r="MDN311" s="86"/>
      <c r="MDO311" s="86"/>
      <c r="MDP311" s="86"/>
      <c r="MDQ311" s="86"/>
      <c r="MDR311" s="86"/>
      <c r="MDS311" s="86"/>
      <c r="MDT311" s="86"/>
      <c r="MDU311" s="86"/>
      <c r="MDV311" s="86"/>
      <c r="MDW311" s="86"/>
      <c r="MDX311" s="86"/>
      <c r="MDY311" s="86"/>
      <c r="MDZ311" s="86"/>
      <c r="MEA311" s="86"/>
      <c r="MEB311" s="86"/>
      <c r="MEC311" s="86"/>
      <c r="MED311" s="86"/>
      <c r="MEE311" s="86"/>
      <c r="MEF311" s="86"/>
      <c r="MEG311" s="86"/>
      <c r="MEH311" s="86"/>
      <c r="MEI311" s="86"/>
      <c r="MEJ311" s="86"/>
      <c r="MEK311" s="86"/>
      <c r="MEL311" s="86"/>
      <c r="MEM311" s="86"/>
      <c r="MEN311" s="86"/>
      <c r="MEO311" s="86"/>
      <c r="MEP311" s="86"/>
      <c r="MEQ311" s="86"/>
      <c r="MER311" s="86"/>
      <c r="MES311" s="86"/>
      <c r="MET311" s="86"/>
      <c r="MEU311" s="86"/>
      <c r="MEV311" s="86"/>
      <c r="MEW311" s="86"/>
      <c r="MEX311" s="86"/>
      <c r="MEY311" s="86"/>
      <c r="MEZ311" s="86"/>
      <c r="MFA311" s="86"/>
      <c r="MFB311" s="86"/>
      <c r="MFC311" s="86"/>
      <c r="MFD311" s="86"/>
      <c r="MFE311" s="86"/>
      <c r="MFF311" s="86"/>
      <c r="MFG311" s="86"/>
      <c r="MFH311" s="86"/>
      <c r="MFI311" s="86"/>
      <c r="MFJ311" s="86"/>
      <c r="MFK311" s="86"/>
      <c r="MFL311" s="86"/>
      <c r="MFM311" s="86"/>
      <c r="MFN311" s="86"/>
      <c r="MFO311" s="86"/>
      <c r="MFP311" s="86"/>
      <c r="MFQ311" s="86"/>
      <c r="MFR311" s="86"/>
      <c r="MFS311" s="86"/>
      <c r="MFT311" s="86"/>
      <c r="MFU311" s="86"/>
      <c r="MFV311" s="86"/>
      <c r="MFW311" s="86"/>
      <c r="MFX311" s="86"/>
      <c r="MFY311" s="86"/>
      <c r="MFZ311" s="86"/>
      <c r="MGA311" s="86"/>
      <c r="MGB311" s="86"/>
      <c r="MGC311" s="86"/>
      <c r="MGD311" s="86"/>
      <c r="MGE311" s="86"/>
      <c r="MGF311" s="86"/>
      <c r="MGG311" s="86"/>
      <c r="MGH311" s="86"/>
      <c r="MGI311" s="86"/>
      <c r="MGJ311" s="86"/>
      <c r="MGK311" s="86"/>
      <c r="MGL311" s="86"/>
      <c r="MGM311" s="86"/>
      <c r="MGN311" s="86"/>
      <c r="MGO311" s="86"/>
      <c r="MGP311" s="86"/>
      <c r="MGQ311" s="86"/>
      <c r="MGR311" s="86"/>
      <c r="MGS311" s="86"/>
      <c r="MGT311" s="86"/>
      <c r="MGU311" s="86"/>
      <c r="MGV311" s="86"/>
      <c r="MGW311" s="86"/>
      <c r="MGX311" s="86"/>
      <c r="MGY311" s="86"/>
      <c r="MGZ311" s="86"/>
      <c r="MHA311" s="86"/>
      <c r="MHB311" s="86"/>
      <c r="MHC311" s="86"/>
      <c r="MHD311" s="86"/>
      <c r="MHE311" s="86"/>
      <c r="MHF311" s="86"/>
      <c r="MHG311" s="86"/>
      <c r="MHH311" s="86"/>
      <c r="MHI311" s="86"/>
      <c r="MHJ311" s="86"/>
      <c r="MHK311" s="86"/>
      <c r="MHL311" s="86"/>
      <c r="MHM311" s="86"/>
      <c r="MHN311" s="86"/>
      <c r="MHO311" s="86"/>
      <c r="MHP311" s="86"/>
      <c r="MHQ311" s="86"/>
      <c r="MHR311" s="86"/>
      <c r="MHS311" s="86"/>
      <c r="MHT311" s="86"/>
      <c r="MHU311" s="86"/>
      <c r="MHV311" s="86"/>
      <c r="MHW311" s="86"/>
      <c r="MHX311" s="86"/>
      <c r="MHY311" s="86"/>
      <c r="MHZ311" s="86"/>
      <c r="MIA311" s="86"/>
      <c r="MIB311" s="86"/>
      <c r="MIC311" s="86"/>
      <c r="MID311" s="86"/>
      <c r="MIE311" s="86"/>
      <c r="MIF311" s="86"/>
      <c r="MIG311" s="86"/>
      <c r="MIH311" s="86"/>
      <c r="MII311" s="86"/>
      <c r="MIJ311" s="86"/>
      <c r="MIK311" s="86"/>
      <c r="MIL311" s="86"/>
      <c r="MIM311" s="86"/>
      <c r="MIN311" s="86"/>
      <c r="MIO311" s="86"/>
      <c r="MIP311" s="86"/>
      <c r="MIQ311" s="86"/>
      <c r="MIR311" s="86"/>
      <c r="MIS311" s="86"/>
      <c r="MIT311" s="86"/>
      <c r="MIU311" s="86"/>
      <c r="MIV311" s="86"/>
      <c r="MIW311" s="86"/>
      <c r="MIX311" s="86"/>
      <c r="MIY311" s="86"/>
      <c r="MIZ311" s="86"/>
      <c r="MJA311" s="86"/>
      <c r="MJB311" s="86"/>
      <c r="MJC311" s="86"/>
      <c r="MJD311" s="86"/>
      <c r="MJE311" s="86"/>
      <c r="MJF311" s="86"/>
      <c r="MJG311" s="86"/>
      <c r="MJH311" s="86"/>
      <c r="MJI311" s="86"/>
      <c r="MJJ311" s="86"/>
      <c r="MJK311" s="86"/>
      <c r="MJL311" s="86"/>
      <c r="MJM311" s="86"/>
      <c r="MJN311" s="86"/>
      <c r="MJO311" s="86"/>
      <c r="MJP311" s="86"/>
      <c r="MJQ311" s="86"/>
      <c r="MJR311" s="86"/>
      <c r="MJS311" s="86"/>
      <c r="MJT311" s="86"/>
      <c r="MJU311" s="86"/>
      <c r="MJV311" s="86"/>
      <c r="MJW311" s="86"/>
      <c r="MJX311" s="86"/>
      <c r="MJY311" s="86"/>
      <c r="MJZ311" s="86"/>
      <c r="MKA311" s="86"/>
      <c r="MKB311" s="86"/>
      <c r="MKC311" s="86"/>
      <c r="MKD311" s="86"/>
      <c r="MKE311" s="86"/>
      <c r="MKF311" s="86"/>
      <c r="MKG311" s="86"/>
      <c r="MKH311" s="86"/>
      <c r="MKI311" s="86"/>
      <c r="MKJ311" s="86"/>
      <c r="MKK311" s="86"/>
      <c r="MKL311" s="86"/>
      <c r="MKM311" s="86"/>
      <c r="MKN311" s="86"/>
      <c r="MKO311" s="86"/>
      <c r="MKP311" s="86"/>
      <c r="MKQ311" s="86"/>
      <c r="MKR311" s="86"/>
      <c r="MKS311" s="86"/>
      <c r="MKT311" s="86"/>
      <c r="MKU311" s="86"/>
      <c r="MKV311" s="86"/>
      <c r="MKW311" s="86"/>
      <c r="MKX311" s="86"/>
      <c r="MKY311" s="86"/>
      <c r="MKZ311" s="86"/>
      <c r="MLA311" s="86"/>
      <c r="MLB311" s="86"/>
      <c r="MLC311" s="86"/>
      <c r="MLD311" s="86"/>
      <c r="MLE311" s="86"/>
      <c r="MLF311" s="86"/>
      <c r="MLG311" s="86"/>
      <c r="MLH311" s="86"/>
      <c r="MLI311" s="86"/>
      <c r="MLJ311" s="86"/>
      <c r="MLK311" s="86"/>
      <c r="MLL311" s="86"/>
      <c r="MLM311" s="86"/>
      <c r="MLN311" s="86"/>
      <c r="MLO311" s="86"/>
      <c r="MLP311" s="86"/>
      <c r="MLQ311" s="86"/>
      <c r="MLR311" s="86"/>
      <c r="MLS311" s="86"/>
      <c r="MLT311" s="86"/>
      <c r="MLU311" s="86"/>
      <c r="MLV311" s="86"/>
      <c r="MLW311" s="86"/>
      <c r="MLX311" s="86"/>
      <c r="MLY311" s="86"/>
      <c r="MLZ311" s="86"/>
      <c r="MMA311" s="86"/>
      <c r="MMB311" s="86"/>
      <c r="MMC311" s="86"/>
      <c r="MMD311" s="86"/>
      <c r="MME311" s="86"/>
      <c r="MMF311" s="86"/>
      <c r="MMG311" s="86"/>
      <c r="MMH311" s="86"/>
      <c r="MMI311" s="86"/>
      <c r="MMJ311" s="86"/>
      <c r="MMK311" s="86"/>
      <c r="MML311" s="86"/>
      <c r="MMM311" s="86"/>
      <c r="MMN311" s="86"/>
      <c r="MMO311" s="86"/>
      <c r="MMP311" s="86"/>
      <c r="MMQ311" s="86"/>
      <c r="MMR311" s="86"/>
      <c r="MMS311" s="86"/>
      <c r="MMT311" s="86"/>
      <c r="MMU311" s="86"/>
      <c r="MMV311" s="86"/>
      <c r="MMW311" s="86"/>
      <c r="MMX311" s="86"/>
      <c r="MMY311" s="86"/>
      <c r="MMZ311" s="86"/>
      <c r="MNA311" s="86"/>
      <c r="MNB311" s="86"/>
      <c r="MNC311" s="86"/>
      <c r="MND311" s="86"/>
      <c r="MNE311" s="86"/>
      <c r="MNF311" s="86"/>
      <c r="MNG311" s="86"/>
      <c r="MNH311" s="86"/>
      <c r="MNI311" s="86"/>
      <c r="MNJ311" s="86"/>
      <c r="MNK311" s="86"/>
      <c r="MNL311" s="86"/>
      <c r="MNM311" s="86"/>
      <c r="MNN311" s="86"/>
      <c r="MNO311" s="86"/>
      <c r="MNP311" s="86"/>
      <c r="MNQ311" s="86"/>
      <c r="MNR311" s="86"/>
      <c r="MNS311" s="86"/>
      <c r="MNT311" s="86"/>
      <c r="MNU311" s="86"/>
      <c r="MNV311" s="86"/>
      <c r="MNW311" s="86"/>
      <c r="MNX311" s="86"/>
      <c r="MNY311" s="86"/>
      <c r="MNZ311" s="86"/>
      <c r="MOA311" s="86"/>
      <c r="MOB311" s="86"/>
      <c r="MOC311" s="86"/>
      <c r="MOD311" s="86"/>
      <c r="MOE311" s="86"/>
      <c r="MOF311" s="86"/>
      <c r="MOG311" s="86"/>
      <c r="MOH311" s="86"/>
      <c r="MOI311" s="86"/>
      <c r="MOJ311" s="86"/>
      <c r="MOK311" s="86"/>
      <c r="MOL311" s="86"/>
      <c r="MOM311" s="86"/>
      <c r="MON311" s="86"/>
      <c r="MOO311" s="86"/>
      <c r="MOP311" s="86"/>
      <c r="MOQ311" s="86"/>
      <c r="MOR311" s="86"/>
      <c r="MOS311" s="86"/>
      <c r="MOT311" s="86"/>
      <c r="MOU311" s="86"/>
      <c r="MOV311" s="86"/>
      <c r="MOW311" s="86"/>
      <c r="MOX311" s="86"/>
      <c r="MOY311" s="86"/>
      <c r="MOZ311" s="86"/>
      <c r="MPA311" s="86"/>
      <c r="MPB311" s="86"/>
      <c r="MPC311" s="86"/>
      <c r="MPD311" s="86"/>
      <c r="MPE311" s="86"/>
      <c r="MPF311" s="86"/>
      <c r="MPG311" s="86"/>
      <c r="MPH311" s="86"/>
      <c r="MPI311" s="86"/>
      <c r="MPJ311" s="86"/>
      <c r="MPK311" s="86"/>
      <c r="MPL311" s="86"/>
      <c r="MPM311" s="86"/>
      <c r="MPN311" s="86"/>
      <c r="MPO311" s="86"/>
      <c r="MPP311" s="86"/>
      <c r="MPQ311" s="86"/>
      <c r="MPR311" s="86"/>
      <c r="MPS311" s="86"/>
      <c r="MPT311" s="86"/>
      <c r="MPU311" s="86"/>
      <c r="MPV311" s="86"/>
      <c r="MPW311" s="86"/>
      <c r="MPX311" s="86"/>
      <c r="MPY311" s="86"/>
      <c r="MPZ311" s="86"/>
      <c r="MQA311" s="86"/>
      <c r="MQB311" s="86"/>
      <c r="MQC311" s="86"/>
      <c r="MQD311" s="86"/>
      <c r="MQE311" s="86"/>
      <c r="MQF311" s="86"/>
      <c r="MQG311" s="86"/>
      <c r="MQH311" s="86"/>
      <c r="MQI311" s="86"/>
      <c r="MQJ311" s="86"/>
      <c r="MQK311" s="86"/>
      <c r="MQL311" s="86"/>
      <c r="MQM311" s="86"/>
      <c r="MQN311" s="86"/>
      <c r="MQO311" s="86"/>
      <c r="MQP311" s="86"/>
      <c r="MQQ311" s="86"/>
      <c r="MQR311" s="86"/>
      <c r="MQS311" s="86"/>
      <c r="MQT311" s="86"/>
      <c r="MQU311" s="86"/>
      <c r="MQV311" s="86"/>
      <c r="MQW311" s="86"/>
      <c r="MQX311" s="86"/>
      <c r="MQY311" s="86"/>
      <c r="MQZ311" s="86"/>
      <c r="MRA311" s="86"/>
      <c r="MRB311" s="86"/>
      <c r="MRC311" s="86"/>
      <c r="MRD311" s="86"/>
      <c r="MRE311" s="86"/>
      <c r="MRF311" s="86"/>
      <c r="MRG311" s="86"/>
      <c r="MRH311" s="86"/>
      <c r="MRI311" s="86"/>
      <c r="MRJ311" s="86"/>
      <c r="MRK311" s="86"/>
      <c r="MRL311" s="86"/>
      <c r="MRM311" s="86"/>
      <c r="MRN311" s="86"/>
      <c r="MRO311" s="86"/>
      <c r="MRP311" s="86"/>
      <c r="MRQ311" s="86"/>
      <c r="MRR311" s="86"/>
      <c r="MRS311" s="86"/>
      <c r="MRT311" s="86"/>
      <c r="MRU311" s="86"/>
      <c r="MRV311" s="86"/>
      <c r="MRW311" s="86"/>
      <c r="MRX311" s="86"/>
      <c r="MRY311" s="86"/>
      <c r="MRZ311" s="86"/>
      <c r="MSA311" s="86"/>
      <c r="MSB311" s="86"/>
      <c r="MSC311" s="86"/>
      <c r="MSD311" s="86"/>
      <c r="MSE311" s="86"/>
      <c r="MSF311" s="86"/>
      <c r="MSG311" s="86"/>
      <c r="MSH311" s="86"/>
      <c r="MSI311" s="86"/>
      <c r="MSJ311" s="86"/>
      <c r="MSK311" s="86"/>
      <c r="MSL311" s="86"/>
      <c r="MSM311" s="86"/>
      <c r="MSN311" s="86"/>
      <c r="MSO311" s="86"/>
      <c r="MSP311" s="86"/>
      <c r="MSQ311" s="86"/>
      <c r="MSR311" s="86"/>
      <c r="MSS311" s="86"/>
      <c r="MST311" s="86"/>
      <c r="MSU311" s="86"/>
      <c r="MSV311" s="86"/>
      <c r="MSW311" s="86"/>
      <c r="MSX311" s="86"/>
      <c r="MSY311" s="86"/>
      <c r="MSZ311" s="86"/>
      <c r="MTA311" s="86"/>
      <c r="MTB311" s="86"/>
      <c r="MTC311" s="86"/>
      <c r="MTD311" s="86"/>
      <c r="MTE311" s="86"/>
      <c r="MTF311" s="86"/>
      <c r="MTG311" s="86"/>
      <c r="MTH311" s="86"/>
      <c r="MTI311" s="86"/>
      <c r="MTJ311" s="86"/>
      <c r="MTK311" s="86"/>
      <c r="MTL311" s="86"/>
      <c r="MTM311" s="86"/>
      <c r="MTN311" s="86"/>
      <c r="MTO311" s="86"/>
      <c r="MTP311" s="86"/>
      <c r="MTQ311" s="86"/>
      <c r="MTR311" s="86"/>
      <c r="MTS311" s="86"/>
      <c r="MTT311" s="86"/>
      <c r="MTU311" s="86"/>
      <c r="MTV311" s="86"/>
      <c r="MTW311" s="86"/>
      <c r="MTX311" s="86"/>
      <c r="MTY311" s="86"/>
      <c r="MTZ311" s="86"/>
      <c r="MUA311" s="86"/>
      <c r="MUB311" s="86"/>
      <c r="MUC311" s="86"/>
      <c r="MUD311" s="86"/>
      <c r="MUE311" s="86"/>
      <c r="MUF311" s="86"/>
      <c r="MUG311" s="86"/>
      <c r="MUH311" s="86"/>
      <c r="MUI311" s="86"/>
      <c r="MUJ311" s="86"/>
      <c r="MUK311" s="86"/>
      <c r="MUL311" s="86"/>
      <c r="MUM311" s="86"/>
      <c r="MUN311" s="86"/>
      <c r="MUO311" s="86"/>
      <c r="MUP311" s="86"/>
      <c r="MUQ311" s="86"/>
      <c r="MUR311" s="86"/>
      <c r="MUS311" s="86"/>
      <c r="MUT311" s="86"/>
      <c r="MUU311" s="86"/>
      <c r="MUV311" s="86"/>
      <c r="MUW311" s="86"/>
      <c r="MUX311" s="86"/>
      <c r="MUY311" s="86"/>
      <c r="MUZ311" s="86"/>
      <c r="MVA311" s="86"/>
      <c r="MVB311" s="86"/>
      <c r="MVC311" s="86"/>
      <c r="MVD311" s="86"/>
      <c r="MVE311" s="86"/>
      <c r="MVF311" s="86"/>
      <c r="MVG311" s="86"/>
      <c r="MVH311" s="86"/>
      <c r="MVI311" s="86"/>
      <c r="MVJ311" s="86"/>
      <c r="MVK311" s="86"/>
      <c r="MVL311" s="86"/>
      <c r="MVM311" s="86"/>
      <c r="MVN311" s="86"/>
      <c r="MVO311" s="86"/>
      <c r="MVP311" s="86"/>
      <c r="MVQ311" s="86"/>
      <c r="MVR311" s="86"/>
      <c r="MVS311" s="86"/>
      <c r="MVT311" s="86"/>
      <c r="MVU311" s="86"/>
      <c r="MVV311" s="86"/>
      <c r="MVW311" s="86"/>
      <c r="MVX311" s="86"/>
      <c r="MVY311" s="86"/>
      <c r="MVZ311" s="86"/>
      <c r="MWA311" s="86"/>
      <c r="MWB311" s="86"/>
      <c r="MWC311" s="86"/>
      <c r="MWD311" s="86"/>
      <c r="MWE311" s="86"/>
      <c r="MWF311" s="86"/>
      <c r="MWG311" s="86"/>
      <c r="MWH311" s="86"/>
      <c r="MWI311" s="86"/>
      <c r="MWJ311" s="86"/>
      <c r="MWK311" s="86"/>
      <c r="MWL311" s="86"/>
      <c r="MWM311" s="86"/>
      <c r="MWN311" s="86"/>
      <c r="MWO311" s="86"/>
      <c r="MWP311" s="86"/>
      <c r="MWQ311" s="86"/>
      <c r="MWR311" s="86"/>
      <c r="MWS311" s="86"/>
      <c r="MWT311" s="86"/>
      <c r="MWU311" s="86"/>
      <c r="MWV311" s="86"/>
      <c r="MWW311" s="86"/>
      <c r="MWX311" s="86"/>
      <c r="MWY311" s="86"/>
      <c r="MWZ311" s="86"/>
      <c r="MXA311" s="86"/>
      <c r="MXB311" s="86"/>
      <c r="MXC311" s="86"/>
      <c r="MXD311" s="86"/>
      <c r="MXE311" s="86"/>
      <c r="MXF311" s="86"/>
      <c r="MXG311" s="86"/>
      <c r="MXH311" s="86"/>
      <c r="MXI311" s="86"/>
      <c r="MXJ311" s="86"/>
      <c r="MXK311" s="86"/>
      <c r="MXL311" s="86"/>
      <c r="MXM311" s="86"/>
      <c r="MXN311" s="86"/>
      <c r="MXO311" s="86"/>
      <c r="MXP311" s="86"/>
      <c r="MXQ311" s="86"/>
      <c r="MXR311" s="86"/>
      <c r="MXS311" s="86"/>
      <c r="MXT311" s="86"/>
      <c r="MXU311" s="86"/>
      <c r="MXV311" s="86"/>
      <c r="MXW311" s="86"/>
      <c r="MXX311" s="86"/>
      <c r="MXY311" s="86"/>
      <c r="MXZ311" s="86"/>
      <c r="MYA311" s="86"/>
      <c r="MYB311" s="86"/>
      <c r="MYC311" s="86"/>
      <c r="MYD311" s="86"/>
      <c r="MYE311" s="86"/>
      <c r="MYF311" s="86"/>
      <c r="MYG311" s="86"/>
      <c r="MYH311" s="86"/>
      <c r="MYI311" s="86"/>
      <c r="MYJ311" s="86"/>
      <c r="MYK311" s="86"/>
      <c r="MYL311" s="86"/>
      <c r="MYM311" s="86"/>
      <c r="MYN311" s="86"/>
      <c r="MYO311" s="86"/>
      <c r="MYP311" s="86"/>
      <c r="MYQ311" s="86"/>
      <c r="MYR311" s="86"/>
      <c r="MYS311" s="86"/>
      <c r="MYT311" s="86"/>
      <c r="MYU311" s="86"/>
      <c r="MYV311" s="86"/>
      <c r="MYW311" s="86"/>
      <c r="MYX311" s="86"/>
      <c r="MYY311" s="86"/>
      <c r="MYZ311" s="86"/>
      <c r="MZA311" s="86"/>
      <c r="MZB311" s="86"/>
      <c r="MZC311" s="86"/>
      <c r="MZD311" s="86"/>
      <c r="MZE311" s="86"/>
      <c r="MZF311" s="86"/>
      <c r="MZG311" s="86"/>
      <c r="MZH311" s="86"/>
      <c r="MZI311" s="86"/>
      <c r="MZJ311" s="86"/>
      <c r="MZK311" s="86"/>
      <c r="MZL311" s="86"/>
      <c r="MZM311" s="86"/>
      <c r="MZN311" s="86"/>
      <c r="MZO311" s="86"/>
      <c r="MZP311" s="86"/>
      <c r="MZQ311" s="86"/>
      <c r="MZR311" s="86"/>
      <c r="MZS311" s="86"/>
      <c r="MZT311" s="86"/>
      <c r="MZU311" s="86"/>
      <c r="MZV311" s="86"/>
      <c r="MZW311" s="86"/>
      <c r="MZX311" s="86"/>
      <c r="MZY311" s="86"/>
      <c r="MZZ311" s="86"/>
      <c r="NAA311" s="86"/>
      <c r="NAB311" s="86"/>
      <c r="NAC311" s="86"/>
      <c r="NAD311" s="86"/>
      <c r="NAE311" s="86"/>
      <c r="NAF311" s="86"/>
      <c r="NAG311" s="86"/>
      <c r="NAH311" s="86"/>
      <c r="NAI311" s="86"/>
      <c r="NAJ311" s="86"/>
      <c r="NAK311" s="86"/>
      <c r="NAL311" s="86"/>
      <c r="NAM311" s="86"/>
      <c r="NAN311" s="86"/>
      <c r="NAO311" s="86"/>
      <c r="NAP311" s="86"/>
      <c r="NAQ311" s="86"/>
      <c r="NAR311" s="86"/>
      <c r="NAS311" s="86"/>
      <c r="NAT311" s="86"/>
      <c r="NAU311" s="86"/>
      <c r="NAV311" s="86"/>
      <c r="NAW311" s="86"/>
      <c r="NAX311" s="86"/>
      <c r="NAY311" s="86"/>
      <c r="NAZ311" s="86"/>
      <c r="NBA311" s="86"/>
      <c r="NBB311" s="86"/>
      <c r="NBC311" s="86"/>
      <c r="NBD311" s="86"/>
      <c r="NBE311" s="86"/>
      <c r="NBF311" s="86"/>
      <c r="NBG311" s="86"/>
      <c r="NBH311" s="86"/>
      <c r="NBI311" s="86"/>
      <c r="NBJ311" s="86"/>
      <c r="NBK311" s="86"/>
      <c r="NBL311" s="86"/>
      <c r="NBM311" s="86"/>
      <c r="NBN311" s="86"/>
      <c r="NBO311" s="86"/>
      <c r="NBP311" s="86"/>
      <c r="NBQ311" s="86"/>
      <c r="NBR311" s="86"/>
      <c r="NBS311" s="86"/>
      <c r="NBT311" s="86"/>
      <c r="NBU311" s="86"/>
      <c r="NBV311" s="86"/>
      <c r="NBW311" s="86"/>
      <c r="NBX311" s="86"/>
      <c r="NBY311" s="86"/>
      <c r="NBZ311" s="86"/>
      <c r="NCA311" s="86"/>
      <c r="NCB311" s="86"/>
      <c r="NCC311" s="86"/>
      <c r="NCD311" s="86"/>
      <c r="NCE311" s="86"/>
      <c r="NCF311" s="86"/>
      <c r="NCG311" s="86"/>
      <c r="NCH311" s="86"/>
      <c r="NCI311" s="86"/>
      <c r="NCJ311" s="86"/>
      <c r="NCK311" s="86"/>
      <c r="NCL311" s="86"/>
      <c r="NCM311" s="86"/>
      <c r="NCN311" s="86"/>
      <c r="NCO311" s="86"/>
      <c r="NCP311" s="86"/>
      <c r="NCQ311" s="86"/>
      <c r="NCR311" s="86"/>
      <c r="NCS311" s="86"/>
      <c r="NCT311" s="86"/>
      <c r="NCU311" s="86"/>
      <c r="NCV311" s="86"/>
      <c r="NCW311" s="86"/>
      <c r="NCX311" s="86"/>
      <c r="NCY311" s="86"/>
      <c r="NCZ311" s="86"/>
      <c r="NDA311" s="86"/>
      <c r="NDB311" s="86"/>
      <c r="NDC311" s="86"/>
      <c r="NDD311" s="86"/>
      <c r="NDE311" s="86"/>
      <c r="NDF311" s="86"/>
      <c r="NDG311" s="86"/>
      <c r="NDH311" s="86"/>
      <c r="NDI311" s="86"/>
      <c r="NDJ311" s="86"/>
      <c r="NDK311" s="86"/>
      <c r="NDL311" s="86"/>
      <c r="NDM311" s="86"/>
      <c r="NDN311" s="86"/>
      <c r="NDO311" s="86"/>
      <c r="NDP311" s="86"/>
      <c r="NDQ311" s="86"/>
      <c r="NDR311" s="86"/>
      <c r="NDS311" s="86"/>
      <c r="NDT311" s="86"/>
      <c r="NDU311" s="86"/>
      <c r="NDV311" s="86"/>
      <c r="NDW311" s="86"/>
      <c r="NDX311" s="86"/>
      <c r="NDY311" s="86"/>
      <c r="NDZ311" s="86"/>
      <c r="NEA311" s="86"/>
      <c r="NEB311" s="86"/>
      <c r="NEC311" s="86"/>
      <c r="NED311" s="86"/>
      <c r="NEE311" s="86"/>
      <c r="NEF311" s="86"/>
      <c r="NEG311" s="86"/>
      <c r="NEH311" s="86"/>
      <c r="NEI311" s="86"/>
      <c r="NEJ311" s="86"/>
      <c r="NEK311" s="86"/>
      <c r="NEL311" s="86"/>
      <c r="NEM311" s="86"/>
      <c r="NEN311" s="86"/>
      <c r="NEO311" s="86"/>
      <c r="NEP311" s="86"/>
      <c r="NEQ311" s="86"/>
      <c r="NER311" s="86"/>
      <c r="NES311" s="86"/>
      <c r="NET311" s="86"/>
      <c r="NEU311" s="86"/>
      <c r="NEV311" s="86"/>
      <c r="NEW311" s="86"/>
      <c r="NEX311" s="86"/>
      <c r="NEY311" s="86"/>
      <c r="NEZ311" s="86"/>
      <c r="NFA311" s="86"/>
      <c r="NFB311" s="86"/>
      <c r="NFC311" s="86"/>
      <c r="NFD311" s="86"/>
      <c r="NFE311" s="86"/>
      <c r="NFF311" s="86"/>
      <c r="NFG311" s="86"/>
      <c r="NFH311" s="86"/>
      <c r="NFI311" s="86"/>
      <c r="NFJ311" s="86"/>
      <c r="NFK311" s="86"/>
      <c r="NFL311" s="86"/>
      <c r="NFM311" s="86"/>
      <c r="NFN311" s="86"/>
      <c r="NFO311" s="86"/>
      <c r="NFP311" s="86"/>
      <c r="NFQ311" s="86"/>
      <c r="NFR311" s="86"/>
      <c r="NFS311" s="86"/>
      <c r="NFT311" s="86"/>
      <c r="NFU311" s="86"/>
      <c r="NFV311" s="86"/>
      <c r="NFW311" s="86"/>
      <c r="NFX311" s="86"/>
      <c r="NFY311" s="86"/>
      <c r="NFZ311" s="86"/>
      <c r="NGA311" s="86"/>
      <c r="NGB311" s="86"/>
      <c r="NGC311" s="86"/>
      <c r="NGD311" s="86"/>
      <c r="NGE311" s="86"/>
      <c r="NGF311" s="86"/>
      <c r="NGG311" s="86"/>
      <c r="NGH311" s="86"/>
      <c r="NGI311" s="86"/>
      <c r="NGJ311" s="86"/>
      <c r="NGK311" s="86"/>
      <c r="NGL311" s="86"/>
      <c r="NGM311" s="86"/>
      <c r="NGN311" s="86"/>
      <c r="NGO311" s="86"/>
      <c r="NGP311" s="86"/>
      <c r="NGQ311" s="86"/>
      <c r="NGR311" s="86"/>
      <c r="NGS311" s="86"/>
      <c r="NGT311" s="86"/>
      <c r="NGU311" s="86"/>
      <c r="NGV311" s="86"/>
      <c r="NGW311" s="86"/>
      <c r="NGX311" s="86"/>
      <c r="NGY311" s="86"/>
      <c r="NGZ311" s="86"/>
      <c r="NHA311" s="86"/>
      <c r="NHB311" s="86"/>
      <c r="NHC311" s="86"/>
      <c r="NHD311" s="86"/>
      <c r="NHE311" s="86"/>
      <c r="NHF311" s="86"/>
      <c r="NHG311" s="86"/>
      <c r="NHH311" s="86"/>
      <c r="NHI311" s="86"/>
      <c r="NHJ311" s="86"/>
      <c r="NHK311" s="86"/>
      <c r="NHL311" s="86"/>
      <c r="NHM311" s="86"/>
      <c r="NHN311" s="86"/>
      <c r="NHO311" s="86"/>
      <c r="NHP311" s="86"/>
      <c r="NHQ311" s="86"/>
      <c r="NHR311" s="86"/>
      <c r="NHS311" s="86"/>
      <c r="NHT311" s="86"/>
      <c r="NHU311" s="86"/>
      <c r="NHV311" s="86"/>
      <c r="NHW311" s="86"/>
      <c r="NHX311" s="86"/>
      <c r="NHY311" s="86"/>
      <c r="NHZ311" s="86"/>
      <c r="NIA311" s="86"/>
      <c r="NIB311" s="86"/>
      <c r="NIC311" s="86"/>
      <c r="NID311" s="86"/>
      <c r="NIE311" s="86"/>
      <c r="NIF311" s="86"/>
      <c r="NIG311" s="86"/>
      <c r="NIH311" s="86"/>
      <c r="NII311" s="86"/>
      <c r="NIJ311" s="86"/>
      <c r="NIK311" s="86"/>
      <c r="NIL311" s="86"/>
      <c r="NIM311" s="86"/>
      <c r="NIN311" s="86"/>
      <c r="NIO311" s="86"/>
      <c r="NIP311" s="86"/>
      <c r="NIQ311" s="86"/>
      <c r="NIR311" s="86"/>
      <c r="NIS311" s="86"/>
      <c r="NIT311" s="86"/>
      <c r="NIU311" s="86"/>
      <c r="NIV311" s="86"/>
      <c r="NIW311" s="86"/>
      <c r="NIX311" s="86"/>
      <c r="NIY311" s="86"/>
      <c r="NIZ311" s="86"/>
      <c r="NJA311" s="86"/>
      <c r="NJB311" s="86"/>
      <c r="NJC311" s="86"/>
      <c r="NJD311" s="86"/>
      <c r="NJE311" s="86"/>
      <c r="NJF311" s="86"/>
      <c r="NJG311" s="86"/>
      <c r="NJH311" s="86"/>
      <c r="NJI311" s="86"/>
      <c r="NJJ311" s="86"/>
      <c r="NJK311" s="86"/>
      <c r="NJL311" s="86"/>
      <c r="NJM311" s="86"/>
      <c r="NJN311" s="86"/>
      <c r="NJO311" s="86"/>
      <c r="NJP311" s="86"/>
      <c r="NJQ311" s="86"/>
      <c r="NJR311" s="86"/>
      <c r="NJS311" s="86"/>
      <c r="NJT311" s="86"/>
      <c r="NJU311" s="86"/>
      <c r="NJV311" s="86"/>
      <c r="NJW311" s="86"/>
      <c r="NJX311" s="86"/>
      <c r="NJY311" s="86"/>
      <c r="NJZ311" s="86"/>
      <c r="NKA311" s="86"/>
      <c r="NKB311" s="86"/>
      <c r="NKC311" s="86"/>
      <c r="NKD311" s="86"/>
      <c r="NKE311" s="86"/>
      <c r="NKF311" s="86"/>
      <c r="NKG311" s="86"/>
      <c r="NKH311" s="86"/>
      <c r="NKI311" s="86"/>
      <c r="NKJ311" s="86"/>
      <c r="NKK311" s="86"/>
      <c r="NKL311" s="86"/>
      <c r="NKM311" s="86"/>
      <c r="NKN311" s="86"/>
      <c r="NKO311" s="86"/>
      <c r="NKP311" s="86"/>
      <c r="NKQ311" s="86"/>
      <c r="NKR311" s="86"/>
      <c r="NKS311" s="86"/>
      <c r="NKT311" s="86"/>
      <c r="NKU311" s="86"/>
      <c r="NKV311" s="86"/>
      <c r="NKW311" s="86"/>
      <c r="NKX311" s="86"/>
      <c r="NKY311" s="86"/>
      <c r="NKZ311" s="86"/>
      <c r="NLA311" s="86"/>
      <c r="NLB311" s="86"/>
      <c r="NLC311" s="86"/>
      <c r="NLD311" s="86"/>
      <c r="NLE311" s="86"/>
      <c r="NLF311" s="86"/>
      <c r="NLG311" s="86"/>
      <c r="NLH311" s="86"/>
      <c r="NLI311" s="86"/>
      <c r="NLJ311" s="86"/>
      <c r="NLK311" s="86"/>
      <c r="NLL311" s="86"/>
      <c r="NLM311" s="86"/>
      <c r="NLN311" s="86"/>
      <c r="NLO311" s="86"/>
      <c r="NLP311" s="86"/>
      <c r="NLQ311" s="86"/>
      <c r="NLR311" s="86"/>
      <c r="NLS311" s="86"/>
      <c r="NLT311" s="86"/>
      <c r="NLU311" s="86"/>
      <c r="NLV311" s="86"/>
      <c r="NLW311" s="86"/>
      <c r="NLX311" s="86"/>
      <c r="NLY311" s="86"/>
      <c r="NLZ311" s="86"/>
      <c r="NMA311" s="86"/>
      <c r="NMB311" s="86"/>
      <c r="NMC311" s="86"/>
      <c r="NMD311" s="86"/>
      <c r="NME311" s="86"/>
      <c r="NMF311" s="86"/>
      <c r="NMG311" s="86"/>
      <c r="NMH311" s="86"/>
      <c r="NMI311" s="86"/>
      <c r="NMJ311" s="86"/>
      <c r="NMK311" s="86"/>
      <c r="NML311" s="86"/>
      <c r="NMM311" s="86"/>
      <c r="NMN311" s="86"/>
      <c r="NMO311" s="86"/>
      <c r="NMP311" s="86"/>
      <c r="NMQ311" s="86"/>
      <c r="NMR311" s="86"/>
      <c r="NMS311" s="86"/>
      <c r="NMT311" s="86"/>
      <c r="NMU311" s="86"/>
      <c r="NMV311" s="86"/>
      <c r="NMW311" s="86"/>
      <c r="NMX311" s="86"/>
      <c r="NMY311" s="86"/>
      <c r="NMZ311" s="86"/>
      <c r="NNA311" s="86"/>
      <c r="NNB311" s="86"/>
      <c r="NNC311" s="86"/>
      <c r="NND311" s="86"/>
      <c r="NNE311" s="86"/>
      <c r="NNF311" s="86"/>
      <c r="NNG311" s="86"/>
      <c r="NNH311" s="86"/>
      <c r="NNI311" s="86"/>
      <c r="NNJ311" s="86"/>
      <c r="NNK311" s="86"/>
      <c r="NNL311" s="86"/>
      <c r="NNM311" s="86"/>
      <c r="NNN311" s="86"/>
      <c r="NNO311" s="86"/>
      <c r="NNP311" s="86"/>
      <c r="NNQ311" s="86"/>
      <c r="NNR311" s="86"/>
      <c r="NNS311" s="86"/>
      <c r="NNT311" s="86"/>
      <c r="NNU311" s="86"/>
      <c r="NNV311" s="86"/>
      <c r="NNW311" s="86"/>
      <c r="NNX311" s="86"/>
      <c r="NNY311" s="86"/>
      <c r="NNZ311" s="86"/>
      <c r="NOA311" s="86"/>
      <c r="NOB311" s="86"/>
      <c r="NOC311" s="86"/>
      <c r="NOD311" s="86"/>
      <c r="NOE311" s="86"/>
      <c r="NOF311" s="86"/>
      <c r="NOG311" s="86"/>
      <c r="NOH311" s="86"/>
      <c r="NOI311" s="86"/>
      <c r="NOJ311" s="86"/>
      <c r="NOK311" s="86"/>
      <c r="NOL311" s="86"/>
      <c r="NOM311" s="86"/>
      <c r="NON311" s="86"/>
      <c r="NOO311" s="86"/>
      <c r="NOP311" s="86"/>
      <c r="NOQ311" s="86"/>
      <c r="NOR311" s="86"/>
      <c r="NOS311" s="86"/>
      <c r="NOT311" s="86"/>
      <c r="NOU311" s="86"/>
      <c r="NOV311" s="86"/>
      <c r="NOW311" s="86"/>
      <c r="NOX311" s="86"/>
      <c r="NOY311" s="86"/>
      <c r="NOZ311" s="86"/>
      <c r="NPA311" s="86"/>
      <c r="NPB311" s="86"/>
      <c r="NPC311" s="86"/>
      <c r="NPD311" s="86"/>
      <c r="NPE311" s="86"/>
      <c r="NPF311" s="86"/>
      <c r="NPG311" s="86"/>
      <c r="NPH311" s="86"/>
      <c r="NPI311" s="86"/>
      <c r="NPJ311" s="86"/>
      <c r="NPK311" s="86"/>
      <c r="NPL311" s="86"/>
      <c r="NPM311" s="86"/>
      <c r="NPN311" s="86"/>
      <c r="NPO311" s="86"/>
      <c r="NPP311" s="86"/>
      <c r="NPQ311" s="86"/>
      <c r="NPR311" s="86"/>
      <c r="NPS311" s="86"/>
      <c r="NPT311" s="86"/>
      <c r="NPU311" s="86"/>
      <c r="NPV311" s="86"/>
      <c r="NPW311" s="86"/>
      <c r="NPX311" s="86"/>
      <c r="NPY311" s="86"/>
      <c r="NPZ311" s="86"/>
      <c r="NQA311" s="86"/>
      <c r="NQB311" s="86"/>
      <c r="NQC311" s="86"/>
      <c r="NQD311" s="86"/>
      <c r="NQE311" s="86"/>
      <c r="NQF311" s="86"/>
      <c r="NQG311" s="86"/>
      <c r="NQH311" s="86"/>
      <c r="NQI311" s="86"/>
      <c r="NQJ311" s="86"/>
      <c r="NQK311" s="86"/>
      <c r="NQL311" s="86"/>
      <c r="NQM311" s="86"/>
      <c r="NQN311" s="86"/>
      <c r="NQO311" s="86"/>
      <c r="NQP311" s="86"/>
      <c r="NQQ311" s="86"/>
      <c r="NQR311" s="86"/>
      <c r="NQS311" s="86"/>
      <c r="NQT311" s="86"/>
      <c r="NQU311" s="86"/>
      <c r="NQV311" s="86"/>
      <c r="NQW311" s="86"/>
      <c r="NQX311" s="86"/>
      <c r="NQY311" s="86"/>
      <c r="NQZ311" s="86"/>
      <c r="NRA311" s="86"/>
      <c r="NRB311" s="86"/>
      <c r="NRC311" s="86"/>
      <c r="NRD311" s="86"/>
      <c r="NRE311" s="86"/>
      <c r="NRF311" s="86"/>
      <c r="NRG311" s="86"/>
      <c r="NRH311" s="86"/>
      <c r="NRI311" s="86"/>
      <c r="NRJ311" s="86"/>
      <c r="NRK311" s="86"/>
      <c r="NRL311" s="86"/>
      <c r="NRM311" s="86"/>
      <c r="NRN311" s="86"/>
      <c r="NRO311" s="86"/>
      <c r="NRP311" s="86"/>
      <c r="NRQ311" s="86"/>
      <c r="NRR311" s="86"/>
      <c r="NRS311" s="86"/>
      <c r="NRT311" s="86"/>
      <c r="NRU311" s="86"/>
      <c r="NRV311" s="86"/>
      <c r="NRW311" s="86"/>
      <c r="NRX311" s="86"/>
      <c r="NRY311" s="86"/>
      <c r="NRZ311" s="86"/>
      <c r="NSA311" s="86"/>
      <c r="NSB311" s="86"/>
      <c r="NSC311" s="86"/>
      <c r="NSD311" s="86"/>
      <c r="NSE311" s="86"/>
      <c r="NSF311" s="86"/>
      <c r="NSG311" s="86"/>
      <c r="NSH311" s="86"/>
      <c r="NSI311" s="86"/>
      <c r="NSJ311" s="86"/>
      <c r="NSK311" s="86"/>
      <c r="NSL311" s="86"/>
      <c r="NSM311" s="86"/>
      <c r="NSN311" s="86"/>
      <c r="NSO311" s="86"/>
      <c r="NSP311" s="86"/>
      <c r="NSQ311" s="86"/>
      <c r="NSR311" s="86"/>
      <c r="NSS311" s="86"/>
      <c r="NST311" s="86"/>
      <c r="NSU311" s="86"/>
      <c r="NSV311" s="86"/>
      <c r="NSW311" s="86"/>
      <c r="NSX311" s="86"/>
      <c r="NSY311" s="86"/>
      <c r="NSZ311" s="86"/>
      <c r="NTA311" s="86"/>
      <c r="NTB311" s="86"/>
      <c r="NTC311" s="86"/>
      <c r="NTD311" s="86"/>
      <c r="NTE311" s="86"/>
      <c r="NTF311" s="86"/>
      <c r="NTG311" s="86"/>
      <c r="NTH311" s="86"/>
      <c r="NTI311" s="86"/>
      <c r="NTJ311" s="86"/>
      <c r="NTK311" s="86"/>
      <c r="NTL311" s="86"/>
      <c r="NTM311" s="86"/>
      <c r="NTN311" s="86"/>
      <c r="NTO311" s="86"/>
      <c r="NTP311" s="86"/>
      <c r="NTQ311" s="86"/>
      <c r="NTR311" s="86"/>
      <c r="NTS311" s="86"/>
      <c r="NTT311" s="86"/>
      <c r="NTU311" s="86"/>
      <c r="NTV311" s="86"/>
      <c r="NTW311" s="86"/>
      <c r="NTX311" s="86"/>
      <c r="NTY311" s="86"/>
      <c r="NTZ311" s="86"/>
      <c r="NUA311" s="86"/>
      <c r="NUB311" s="86"/>
      <c r="NUC311" s="86"/>
      <c r="NUD311" s="86"/>
      <c r="NUE311" s="86"/>
      <c r="NUF311" s="86"/>
      <c r="NUG311" s="86"/>
      <c r="NUH311" s="86"/>
      <c r="NUI311" s="86"/>
      <c r="NUJ311" s="86"/>
      <c r="NUK311" s="86"/>
      <c r="NUL311" s="86"/>
      <c r="NUM311" s="86"/>
      <c r="NUN311" s="86"/>
      <c r="NUO311" s="86"/>
      <c r="NUP311" s="86"/>
      <c r="NUQ311" s="86"/>
      <c r="NUR311" s="86"/>
      <c r="NUS311" s="86"/>
      <c r="NUT311" s="86"/>
      <c r="NUU311" s="86"/>
      <c r="NUV311" s="86"/>
      <c r="NUW311" s="86"/>
      <c r="NUX311" s="86"/>
      <c r="NUY311" s="86"/>
      <c r="NUZ311" s="86"/>
      <c r="NVA311" s="86"/>
      <c r="NVB311" s="86"/>
      <c r="NVC311" s="86"/>
      <c r="NVD311" s="86"/>
      <c r="NVE311" s="86"/>
      <c r="NVF311" s="86"/>
      <c r="NVG311" s="86"/>
      <c r="NVH311" s="86"/>
      <c r="NVI311" s="86"/>
      <c r="NVJ311" s="86"/>
      <c r="NVK311" s="86"/>
      <c r="NVL311" s="86"/>
      <c r="NVM311" s="86"/>
      <c r="NVN311" s="86"/>
      <c r="NVO311" s="86"/>
      <c r="NVP311" s="86"/>
      <c r="NVQ311" s="86"/>
      <c r="NVR311" s="86"/>
      <c r="NVS311" s="86"/>
      <c r="NVT311" s="86"/>
      <c r="NVU311" s="86"/>
      <c r="NVV311" s="86"/>
      <c r="NVW311" s="86"/>
      <c r="NVX311" s="86"/>
      <c r="NVY311" s="86"/>
      <c r="NVZ311" s="86"/>
      <c r="NWA311" s="86"/>
      <c r="NWB311" s="86"/>
      <c r="NWC311" s="86"/>
      <c r="NWD311" s="86"/>
      <c r="NWE311" s="86"/>
      <c r="NWF311" s="86"/>
      <c r="NWG311" s="86"/>
      <c r="NWH311" s="86"/>
      <c r="NWI311" s="86"/>
      <c r="NWJ311" s="86"/>
      <c r="NWK311" s="86"/>
      <c r="NWL311" s="86"/>
      <c r="NWM311" s="86"/>
      <c r="NWN311" s="86"/>
      <c r="NWO311" s="86"/>
      <c r="NWP311" s="86"/>
      <c r="NWQ311" s="86"/>
      <c r="NWR311" s="86"/>
      <c r="NWS311" s="86"/>
      <c r="NWT311" s="86"/>
      <c r="NWU311" s="86"/>
      <c r="NWV311" s="86"/>
      <c r="NWW311" s="86"/>
      <c r="NWX311" s="86"/>
      <c r="NWY311" s="86"/>
      <c r="NWZ311" s="86"/>
      <c r="NXA311" s="86"/>
      <c r="NXB311" s="86"/>
      <c r="NXC311" s="86"/>
      <c r="NXD311" s="86"/>
      <c r="NXE311" s="86"/>
      <c r="NXF311" s="86"/>
      <c r="NXG311" s="86"/>
      <c r="NXH311" s="86"/>
      <c r="NXI311" s="86"/>
      <c r="NXJ311" s="86"/>
      <c r="NXK311" s="86"/>
      <c r="NXL311" s="86"/>
      <c r="NXM311" s="86"/>
      <c r="NXN311" s="86"/>
      <c r="NXO311" s="86"/>
      <c r="NXP311" s="86"/>
      <c r="NXQ311" s="86"/>
      <c r="NXR311" s="86"/>
      <c r="NXS311" s="86"/>
      <c r="NXT311" s="86"/>
      <c r="NXU311" s="86"/>
      <c r="NXV311" s="86"/>
      <c r="NXW311" s="86"/>
      <c r="NXX311" s="86"/>
      <c r="NXY311" s="86"/>
      <c r="NXZ311" s="86"/>
      <c r="NYA311" s="86"/>
      <c r="NYB311" s="86"/>
      <c r="NYC311" s="86"/>
      <c r="NYD311" s="86"/>
      <c r="NYE311" s="86"/>
      <c r="NYF311" s="86"/>
      <c r="NYG311" s="86"/>
      <c r="NYH311" s="86"/>
      <c r="NYI311" s="86"/>
      <c r="NYJ311" s="86"/>
      <c r="NYK311" s="86"/>
      <c r="NYL311" s="86"/>
      <c r="NYM311" s="86"/>
      <c r="NYN311" s="86"/>
      <c r="NYO311" s="86"/>
      <c r="NYP311" s="86"/>
      <c r="NYQ311" s="86"/>
      <c r="NYR311" s="86"/>
      <c r="NYS311" s="86"/>
      <c r="NYT311" s="86"/>
      <c r="NYU311" s="86"/>
      <c r="NYV311" s="86"/>
      <c r="NYW311" s="86"/>
      <c r="NYX311" s="86"/>
      <c r="NYY311" s="86"/>
      <c r="NYZ311" s="86"/>
      <c r="NZA311" s="86"/>
      <c r="NZB311" s="86"/>
      <c r="NZC311" s="86"/>
      <c r="NZD311" s="86"/>
      <c r="NZE311" s="86"/>
      <c r="NZF311" s="86"/>
      <c r="NZG311" s="86"/>
      <c r="NZH311" s="86"/>
      <c r="NZI311" s="86"/>
      <c r="NZJ311" s="86"/>
      <c r="NZK311" s="86"/>
      <c r="NZL311" s="86"/>
      <c r="NZM311" s="86"/>
      <c r="NZN311" s="86"/>
      <c r="NZO311" s="86"/>
      <c r="NZP311" s="86"/>
      <c r="NZQ311" s="86"/>
      <c r="NZR311" s="86"/>
      <c r="NZS311" s="86"/>
      <c r="NZT311" s="86"/>
      <c r="NZU311" s="86"/>
      <c r="NZV311" s="86"/>
      <c r="NZW311" s="86"/>
      <c r="NZX311" s="86"/>
      <c r="NZY311" s="86"/>
      <c r="NZZ311" s="86"/>
      <c r="OAA311" s="86"/>
      <c r="OAB311" s="86"/>
      <c r="OAC311" s="86"/>
      <c r="OAD311" s="86"/>
      <c r="OAE311" s="86"/>
      <c r="OAF311" s="86"/>
      <c r="OAG311" s="86"/>
      <c r="OAH311" s="86"/>
      <c r="OAI311" s="86"/>
      <c r="OAJ311" s="86"/>
      <c r="OAK311" s="86"/>
      <c r="OAL311" s="86"/>
      <c r="OAM311" s="86"/>
      <c r="OAN311" s="86"/>
      <c r="OAO311" s="86"/>
      <c r="OAP311" s="86"/>
      <c r="OAQ311" s="86"/>
      <c r="OAR311" s="86"/>
      <c r="OAS311" s="86"/>
      <c r="OAT311" s="86"/>
      <c r="OAU311" s="86"/>
      <c r="OAV311" s="86"/>
      <c r="OAW311" s="86"/>
      <c r="OAX311" s="86"/>
      <c r="OAY311" s="86"/>
      <c r="OAZ311" s="86"/>
      <c r="OBA311" s="86"/>
      <c r="OBB311" s="86"/>
      <c r="OBC311" s="86"/>
      <c r="OBD311" s="86"/>
      <c r="OBE311" s="86"/>
      <c r="OBF311" s="86"/>
      <c r="OBG311" s="86"/>
      <c r="OBH311" s="86"/>
      <c r="OBI311" s="86"/>
      <c r="OBJ311" s="86"/>
      <c r="OBK311" s="86"/>
      <c r="OBL311" s="86"/>
      <c r="OBM311" s="86"/>
      <c r="OBN311" s="86"/>
      <c r="OBO311" s="86"/>
      <c r="OBP311" s="86"/>
      <c r="OBQ311" s="86"/>
      <c r="OBR311" s="86"/>
      <c r="OBS311" s="86"/>
      <c r="OBT311" s="86"/>
      <c r="OBU311" s="86"/>
      <c r="OBV311" s="86"/>
      <c r="OBW311" s="86"/>
      <c r="OBX311" s="86"/>
      <c r="OBY311" s="86"/>
      <c r="OBZ311" s="86"/>
      <c r="OCA311" s="86"/>
      <c r="OCB311" s="86"/>
      <c r="OCC311" s="86"/>
      <c r="OCD311" s="86"/>
      <c r="OCE311" s="86"/>
      <c r="OCF311" s="86"/>
      <c r="OCG311" s="86"/>
      <c r="OCH311" s="86"/>
      <c r="OCI311" s="86"/>
      <c r="OCJ311" s="86"/>
      <c r="OCK311" s="86"/>
      <c r="OCL311" s="86"/>
      <c r="OCM311" s="86"/>
      <c r="OCN311" s="86"/>
      <c r="OCO311" s="86"/>
      <c r="OCP311" s="86"/>
      <c r="OCQ311" s="86"/>
      <c r="OCR311" s="86"/>
      <c r="OCS311" s="86"/>
      <c r="OCT311" s="86"/>
      <c r="OCU311" s="86"/>
      <c r="OCV311" s="86"/>
      <c r="OCW311" s="86"/>
      <c r="OCX311" s="86"/>
      <c r="OCY311" s="86"/>
      <c r="OCZ311" s="86"/>
      <c r="ODA311" s="86"/>
      <c r="ODB311" s="86"/>
      <c r="ODC311" s="86"/>
      <c r="ODD311" s="86"/>
      <c r="ODE311" s="86"/>
      <c r="ODF311" s="86"/>
      <c r="ODG311" s="86"/>
      <c r="ODH311" s="86"/>
      <c r="ODI311" s="86"/>
      <c r="ODJ311" s="86"/>
      <c r="ODK311" s="86"/>
      <c r="ODL311" s="86"/>
      <c r="ODM311" s="86"/>
      <c r="ODN311" s="86"/>
      <c r="ODO311" s="86"/>
      <c r="ODP311" s="86"/>
      <c r="ODQ311" s="86"/>
      <c r="ODR311" s="86"/>
      <c r="ODS311" s="86"/>
      <c r="ODT311" s="86"/>
      <c r="ODU311" s="86"/>
      <c r="ODV311" s="86"/>
      <c r="ODW311" s="86"/>
      <c r="ODX311" s="86"/>
      <c r="ODY311" s="86"/>
      <c r="ODZ311" s="86"/>
      <c r="OEA311" s="86"/>
      <c r="OEB311" s="86"/>
      <c r="OEC311" s="86"/>
      <c r="OED311" s="86"/>
      <c r="OEE311" s="86"/>
      <c r="OEF311" s="86"/>
      <c r="OEG311" s="86"/>
      <c r="OEH311" s="86"/>
      <c r="OEI311" s="86"/>
      <c r="OEJ311" s="86"/>
      <c r="OEK311" s="86"/>
      <c r="OEL311" s="86"/>
      <c r="OEM311" s="86"/>
      <c r="OEN311" s="86"/>
      <c r="OEO311" s="86"/>
      <c r="OEP311" s="86"/>
      <c r="OEQ311" s="86"/>
      <c r="OER311" s="86"/>
      <c r="OES311" s="86"/>
      <c r="OET311" s="86"/>
      <c r="OEU311" s="86"/>
      <c r="OEV311" s="86"/>
      <c r="OEW311" s="86"/>
      <c r="OEX311" s="86"/>
      <c r="OEY311" s="86"/>
      <c r="OEZ311" s="86"/>
      <c r="OFA311" s="86"/>
      <c r="OFB311" s="86"/>
      <c r="OFC311" s="86"/>
      <c r="OFD311" s="86"/>
      <c r="OFE311" s="86"/>
      <c r="OFF311" s="86"/>
      <c r="OFG311" s="86"/>
      <c r="OFH311" s="86"/>
      <c r="OFI311" s="86"/>
      <c r="OFJ311" s="86"/>
      <c r="OFK311" s="86"/>
      <c r="OFL311" s="86"/>
      <c r="OFM311" s="86"/>
      <c r="OFN311" s="86"/>
      <c r="OFO311" s="86"/>
      <c r="OFP311" s="86"/>
      <c r="OFQ311" s="86"/>
      <c r="OFR311" s="86"/>
      <c r="OFS311" s="86"/>
      <c r="OFT311" s="86"/>
      <c r="OFU311" s="86"/>
      <c r="OFV311" s="86"/>
      <c r="OFW311" s="86"/>
      <c r="OFX311" s="86"/>
      <c r="OFY311" s="86"/>
      <c r="OFZ311" s="86"/>
      <c r="OGA311" s="86"/>
      <c r="OGB311" s="86"/>
      <c r="OGC311" s="86"/>
      <c r="OGD311" s="86"/>
      <c r="OGE311" s="86"/>
      <c r="OGF311" s="86"/>
      <c r="OGG311" s="86"/>
      <c r="OGH311" s="86"/>
      <c r="OGI311" s="86"/>
      <c r="OGJ311" s="86"/>
      <c r="OGK311" s="86"/>
      <c r="OGL311" s="86"/>
      <c r="OGM311" s="86"/>
      <c r="OGN311" s="86"/>
      <c r="OGO311" s="86"/>
      <c r="OGP311" s="86"/>
      <c r="OGQ311" s="86"/>
      <c r="OGR311" s="86"/>
      <c r="OGS311" s="86"/>
      <c r="OGT311" s="86"/>
      <c r="OGU311" s="86"/>
      <c r="OGV311" s="86"/>
      <c r="OGW311" s="86"/>
      <c r="OGX311" s="86"/>
      <c r="OGY311" s="86"/>
      <c r="OGZ311" s="86"/>
      <c r="OHA311" s="86"/>
      <c r="OHB311" s="86"/>
      <c r="OHC311" s="86"/>
      <c r="OHD311" s="86"/>
      <c r="OHE311" s="86"/>
      <c r="OHF311" s="86"/>
      <c r="OHG311" s="86"/>
      <c r="OHH311" s="86"/>
      <c r="OHI311" s="86"/>
      <c r="OHJ311" s="86"/>
      <c r="OHK311" s="86"/>
      <c r="OHL311" s="86"/>
      <c r="OHM311" s="86"/>
      <c r="OHN311" s="86"/>
      <c r="OHO311" s="86"/>
      <c r="OHP311" s="86"/>
      <c r="OHQ311" s="86"/>
      <c r="OHR311" s="86"/>
      <c r="OHS311" s="86"/>
      <c r="OHT311" s="86"/>
      <c r="OHU311" s="86"/>
      <c r="OHV311" s="86"/>
      <c r="OHW311" s="86"/>
      <c r="OHX311" s="86"/>
      <c r="OHY311" s="86"/>
      <c r="OHZ311" s="86"/>
      <c r="OIA311" s="86"/>
      <c r="OIB311" s="86"/>
      <c r="OIC311" s="86"/>
      <c r="OID311" s="86"/>
      <c r="OIE311" s="86"/>
      <c r="OIF311" s="86"/>
      <c r="OIG311" s="86"/>
      <c r="OIH311" s="86"/>
      <c r="OII311" s="86"/>
      <c r="OIJ311" s="86"/>
      <c r="OIK311" s="86"/>
      <c r="OIL311" s="86"/>
      <c r="OIM311" s="86"/>
      <c r="OIN311" s="86"/>
      <c r="OIO311" s="86"/>
      <c r="OIP311" s="86"/>
      <c r="OIQ311" s="86"/>
      <c r="OIR311" s="86"/>
      <c r="OIS311" s="86"/>
      <c r="OIT311" s="86"/>
      <c r="OIU311" s="86"/>
      <c r="OIV311" s="86"/>
      <c r="OIW311" s="86"/>
      <c r="OIX311" s="86"/>
      <c r="OIY311" s="86"/>
      <c r="OIZ311" s="86"/>
      <c r="OJA311" s="86"/>
      <c r="OJB311" s="86"/>
      <c r="OJC311" s="86"/>
      <c r="OJD311" s="86"/>
      <c r="OJE311" s="86"/>
      <c r="OJF311" s="86"/>
      <c r="OJG311" s="86"/>
      <c r="OJH311" s="86"/>
      <c r="OJI311" s="86"/>
      <c r="OJJ311" s="86"/>
      <c r="OJK311" s="86"/>
      <c r="OJL311" s="86"/>
      <c r="OJM311" s="86"/>
      <c r="OJN311" s="86"/>
      <c r="OJO311" s="86"/>
      <c r="OJP311" s="86"/>
      <c r="OJQ311" s="86"/>
      <c r="OJR311" s="86"/>
      <c r="OJS311" s="86"/>
      <c r="OJT311" s="86"/>
      <c r="OJU311" s="86"/>
      <c r="OJV311" s="86"/>
      <c r="OJW311" s="86"/>
      <c r="OJX311" s="86"/>
      <c r="OJY311" s="86"/>
      <c r="OJZ311" s="86"/>
      <c r="OKA311" s="86"/>
      <c r="OKB311" s="86"/>
      <c r="OKC311" s="86"/>
      <c r="OKD311" s="86"/>
      <c r="OKE311" s="86"/>
      <c r="OKF311" s="86"/>
      <c r="OKG311" s="86"/>
      <c r="OKH311" s="86"/>
      <c r="OKI311" s="86"/>
      <c r="OKJ311" s="86"/>
      <c r="OKK311" s="86"/>
      <c r="OKL311" s="86"/>
      <c r="OKM311" s="86"/>
      <c r="OKN311" s="86"/>
      <c r="OKO311" s="86"/>
      <c r="OKP311" s="86"/>
      <c r="OKQ311" s="86"/>
      <c r="OKR311" s="86"/>
      <c r="OKS311" s="86"/>
      <c r="OKT311" s="86"/>
      <c r="OKU311" s="86"/>
      <c r="OKV311" s="86"/>
      <c r="OKW311" s="86"/>
      <c r="OKX311" s="86"/>
      <c r="OKY311" s="86"/>
      <c r="OKZ311" s="86"/>
      <c r="OLA311" s="86"/>
      <c r="OLB311" s="86"/>
      <c r="OLC311" s="86"/>
      <c r="OLD311" s="86"/>
      <c r="OLE311" s="86"/>
      <c r="OLF311" s="86"/>
      <c r="OLG311" s="86"/>
      <c r="OLH311" s="86"/>
      <c r="OLI311" s="86"/>
      <c r="OLJ311" s="86"/>
      <c r="OLK311" s="86"/>
      <c r="OLL311" s="86"/>
      <c r="OLM311" s="86"/>
      <c r="OLN311" s="86"/>
      <c r="OLO311" s="86"/>
      <c r="OLP311" s="86"/>
      <c r="OLQ311" s="86"/>
      <c r="OLR311" s="86"/>
      <c r="OLS311" s="86"/>
      <c r="OLT311" s="86"/>
      <c r="OLU311" s="86"/>
      <c r="OLV311" s="86"/>
      <c r="OLW311" s="86"/>
      <c r="OLX311" s="86"/>
      <c r="OLY311" s="86"/>
      <c r="OLZ311" s="86"/>
      <c r="OMA311" s="86"/>
      <c r="OMB311" s="86"/>
      <c r="OMC311" s="86"/>
      <c r="OMD311" s="86"/>
      <c r="OME311" s="86"/>
      <c r="OMF311" s="86"/>
      <c r="OMG311" s="86"/>
      <c r="OMH311" s="86"/>
      <c r="OMI311" s="86"/>
      <c r="OMJ311" s="86"/>
      <c r="OMK311" s="86"/>
      <c r="OML311" s="86"/>
      <c r="OMM311" s="86"/>
      <c r="OMN311" s="86"/>
      <c r="OMO311" s="86"/>
      <c r="OMP311" s="86"/>
      <c r="OMQ311" s="86"/>
      <c r="OMR311" s="86"/>
      <c r="OMS311" s="86"/>
      <c r="OMT311" s="86"/>
      <c r="OMU311" s="86"/>
      <c r="OMV311" s="86"/>
      <c r="OMW311" s="86"/>
      <c r="OMX311" s="86"/>
      <c r="OMY311" s="86"/>
      <c r="OMZ311" s="86"/>
      <c r="ONA311" s="86"/>
      <c r="ONB311" s="86"/>
      <c r="ONC311" s="86"/>
      <c r="OND311" s="86"/>
      <c r="ONE311" s="86"/>
      <c r="ONF311" s="86"/>
      <c r="ONG311" s="86"/>
      <c r="ONH311" s="86"/>
      <c r="ONI311" s="86"/>
      <c r="ONJ311" s="86"/>
      <c r="ONK311" s="86"/>
      <c r="ONL311" s="86"/>
      <c r="ONM311" s="86"/>
      <c r="ONN311" s="86"/>
      <c r="ONO311" s="86"/>
      <c r="ONP311" s="86"/>
      <c r="ONQ311" s="86"/>
      <c r="ONR311" s="86"/>
      <c r="ONS311" s="86"/>
      <c r="ONT311" s="86"/>
      <c r="ONU311" s="86"/>
      <c r="ONV311" s="86"/>
      <c r="ONW311" s="86"/>
      <c r="ONX311" s="86"/>
      <c r="ONY311" s="86"/>
      <c r="ONZ311" s="86"/>
      <c r="OOA311" s="86"/>
      <c r="OOB311" s="86"/>
      <c r="OOC311" s="86"/>
      <c r="OOD311" s="86"/>
      <c r="OOE311" s="86"/>
      <c r="OOF311" s="86"/>
      <c r="OOG311" s="86"/>
      <c r="OOH311" s="86"/>
      <c r="OOI311" s="86"/>
      <c r="OOJ311" s="86"/>
      <c r="OOK311" s="86"/>
      <c r="OOL311" s="86"/>
      <c r="OOM311" s="86"/>
      <c r="OON311" s="86"/>
      <c r="OOO311" s="86"/>
      <c r="OOP311" s="86"/>
      <c r="OOQ311" s="86"/>
      <c r="OOR311" s="86"/>
      <c r="OOS311" s="86"/>
      <c r="OOT311" s="86"/>
      <c r="OOU311" s="86"/>
      <c r="OOV311" s="86"/>
      <c r="OOW311" s="86"/>
      <c r="OOX311" s="86"/>
      <c r="OOY311" s="86"/>
      <c r="OOZ311" s="86"/>
      <c r="OPA311" s="86"/>
      <c r="OPB311" s="86"/>
      <c r="OPC311" s="86"/>
      <c r="OPD311" s="86"/>
      <c r="OPE311" s="86"/>
      <c r="OPF311" s="86"/>
      <c r="OPG311" s="86"/>
      <c r="OPH311" s="86"/>
      <c r="OPI311" s="86"/>
      <c r="OPJ311" s="86"/>
      <c r="OPK311" s="86"/>
      <c r="OPL311" s="86"/>
      <c r="OPM311" s="86"/>
      <c r="OPN311" s="86"/>
      <c r="OPO311" s="86"/>
      <c r="OPP311" s="86"/>
      <c r="OPQ311" s="86"/>
      <c r="OPR311" s="86"/>
      <c r="OPS311" s="86"/>
      <c r="OPT311" s="86"/>
      <c r="OPU311" s="86"/>
      <c r="OPV311" s="86"/>
      <c r="OPW311" s="86"/>
      <c r="OPX311" s="86"/>
      <c r="OPY311" s="86"/>
      <c r="OPZ311" s="86"/>
      <c r="OQA311" s="86"/>
      <c r="OQB311" s="86"/>
      <c r="OQC311" s="86"/>
      <c r="OQD311" s="86"/>
      <c r="OQE311" s="86"/>
      <c r="OQF311" s="86"/>
      <c r="OQG311" s="86"/>
      <c r="OQH311" s="86"/>
      <c r="OQI311" s="86"/>
      <c r="OQJ311" s="86"/>
      <c r="OQK311" s="86"/>
      <c r="OQL311" s="86"/>
      <c r="OQM311" s="86"/>
      <c r="OQN311" s="86"/>
      <c r="OQO311" s="86"/>
      <c r="OQP311" s="86"/>
      <c r="OQQ311" s="86"/>
      <c r="OQR311" s="86"/>
      <c r="OQS311" s="86"/>
      <c r="OQT311" s="86"/>
      <c r="OQU311" s="86"/>
      <c r="OQV311" s="86"/>
      <c r="OQW311" s="86"/>
      <c r="OQX311" s="86"/>
      <c r="OQY311" s="86"/>
      <c r="OQZ311" s="86"/>
      <c r="ORA311" s="86"/>
      <c r="ORB311" s="86"/>
      <c r="ORC311" s="86"/>
      <c r="ORD311" s="86"/>
      <c r="ORE311" s="86"/>
      <c r="ORF311" s="86"/>
      <c r="ORG311" s="86"/>
      <c r="ORH311" s="86"/>
      <c r="ORI311" s="86"/>
      <c r="ORJ311" s="86"/>
      <c r="ORK311" s="86"/>
      <c r="ORL311" s="86"/>
      <c r="ORM311" s="86"/>
      <c r="ORN311" s="86"/>
      <c r="ORO311" s="86"/>
      <c r="ORP311" s="86"/>
      <c r="ORQ311" s="86"/>
      <c r="ORR311" s="86"/>
      <c r="ORS311" s="86"/>
      <c r="ORT311" s="86"/>
      <c r="ORU311" s="86"/>
      <c r="ORV311" s="86"/>
      <c r="ORW311" s="86"/>
      <c r="ORX311" s="86"/>
      <c r="ORY311" s="86"/>
      <c r="ORZ311" s="86"/>
      <c r="OSA311" s="86"/>
      <c r="OSB311" s="86"/>
      <c r="OSC311" s="86"/>
      <c r="OSD311" s="86"/>
      <c r="OSE311" s="86"/>
      <c r="OSF311" s="86"/>
      <c r="OSG311" s="86"/>
      <c r="OSH311" s="86"/>
      <c r="OSI311" s="86"/>
      <c r="OSJ311" s="86"/>
      <c r="OSK311" s="86"/>
      <c r="OSL311" s="86"/>
      <c r="OSM311" s="86"/>
      <c r="OSN311" s="86"/>
      <c r="OSO311" s="86"/>
      <c r="OSP311" s="86"/>
      <c r="OSQ311" s="86"/>
      <c r="OSR311" s="86"/>
      <c r="OSS311" s="86"/>
      <c r="OST311" s="86"/>
      <c r="OSU311" s="86"/>
      <c r="OSV311" s="86"/>
      <c r="OSW311" s="86"/>
      <c r="OSX311" s="86"/>
      <c r="OSY311" s="86"/>
      <c r="OSZ311" s="86"/>
      <c r="OTA311" s="86"/>
      <c r="OTB311" s="86"/>
      <c r="OTC311" s="86"/>
      <c r="OTD311" s="86"/>
      <c r="OTE311" s="86"/>
      <c r="OTF311" s="86"/>
      <c r="OTG311" s="86"/>
      <c r="OTH311" s="86"/>
      <c r="OTI311" s="86"/>
      <c r="OTJ311" s="86"/>
      <c r="OTK311" s="86"/>
      <c r="OTL311" s="86"/>
      <c r="OTM311" s="86"/>
      <c r="OTN311" s="86"/>
      <c r="OTO311" s="86"/>
      <c r="OTP311" s="86"/>
      <c r="OTQ311" s="86"/>
      <c r="OTR311" s="86"/>
      <c r="OTS311" s="86"/>
      <c r="OTT311" s="86"/>
      <c r="OTU311" s="86"/>
      <c r="OTV311" s="86"/>
      <c r="OTW311" s="86"/>
      <c r="OTX311" s="86"/>
      <c r="OTY311" s="86"/>
      <c r="OTZ311" s="86"/>
      <c r="OUA311" s="86"/>
      <c r="OUB311" s="86"/>
      <c r="OUC311" s="86"/>
      <c r="OUD311" s="86"/>
      <c r="OUE311" s="86"/>
      <c r="OUF311" s="86"/>
      <c r="OUG311" s="86"/>
      <c r="OUH311" s="86"/>
      <c r="OUI311" s="86"/>
      <c r="OUJ311" s="86"/>
      <c r="OUK311" s="86"/>
      <c r="OUL311" s="86"/>
      <c r="OUM311" s="86"/>
      <c r="OUN311" s="86"/>
      <c r="OUO311" s="86"/>
      <c r="OUP311" s="86"/>
      <c r="OUQ311" s="86"/>
      <c r="OUR311" s="86"/>
      <c r="OUS311" s="86"/>
      <c r="OUT311" s="86"/>
      <c r="OUU311" s="86"/>
      <c r="OUV311" s="86"/>
      <c r="OUW311" s="86"/>
      <c r="OUX311" s="86"/>
      <c r="OUY311" s="86"/>
      <c r="OUZ311" s="86"/>
      <c r="OVA311" s="86"/>
      <c r="OVB311" s="86"/>
      <c r="OVC311" s="86"/>
      <c r="OVD311" s="86"/>
      <c r="OVE311" s="86"/>
      <c r="OVF311" s="86"/>
      <c r="OVG311" s="86"/>
      <c r="OVH311" s="86"/>
      <c r="OVI311" s="86"/>
      <c r="OVJ311" s="86"/>
      <c r="OVK311" s="86"/>
      <c r="OVL311" s="86"/>
      <c r="OVM311" s="86"/>
      <c r="OVN311" s="86"/>
      <c r="OVO311" s="86"/>
      <c r="OVP311" s="86"/>
      <c r="OVQ311" s="86"/>
      <c r="OVR311" s="86"/>
      <c r="OVS311" s="86"/>
      <c r="OVT311" s="86"/>
      <c r="OVU311" s="86"/>
      <c r="OVV311" s="86"/>
      <c r="OVW311" s="86"/>
      <c r="OVX311" s="86"/>
      <c r="OVY311" s="86"/>
      <c r="OVZ311" s="86"/>
      <c r="OWA311" s="86"/>
      <c r="OWB311" s="86"/>
      <c r="OWC311" s="86"/>
      <c r="OWD311" s="86"/>
      <c r="OWE311" s="86"/>
      <c r="OWF311" s="86"/>
      <c r="OWG311" s="86"/>
      <c r="OWH311" s="86"/>
      <c r="OWI311" s="86"/>
      <c r="OWJ311" s="86"/>
      <c r="OWK311" s="86"/>
      <c r="OWL311" s="86"/>
      <c r="OWM311" s="86"/>
      <c r="OWN311" s="86"/>
      <c r="OWO311" s="86"/>
      <c r="OWP311" s="86"/>
      <c r="OWQ311" s="86"/>
      <c r="OWR311" s="86"/>
      <c r="OWS311" s="86"/>
      <c r="OWT311" s="86"/>
      <c r="OWU311" s="86"/>
      <c r="OWV311" s="86"/>
      <c r="OWW311" s="86"/>
      <c r="OWX311" s="86"/>
      <c r="OWY311" s="86"/>
      <c r="OWZ311" s="86"/>
      <c r="OXA311" s="86"/>
      <c r="OXB311" s="86"/>
      <c r="OXC311" s="86"/>
      <c r="OXD311" s="86"/>
      <c r="OXE311" s="86"/>
      <c r="OXF311" s="86"/>
      <c r="OXG311" s="86"/>
      <c r="OXH311" s="86"/>
      <c r="OXI311" s="86"/>
      <c r="OXJ311" s="86"/>
      <c r="OXK311" s="86"/>
      <c r="OXL311" s="86"/>
      <c r="OXM311" s="86"/>
      <c r="OXN311" s="86"/>
      <c r="OXO311" s="86"/>
      <c r="OXP311" s="86"/>
      <c r="OXQ311" s="86"/>
      <c r="OXR311" s="86"/>
      <c r="OXS311" s="86"/>
      <c r="OXT311" s="86"/>
      <c r="OXU311" s="86"/>
      <c r="OXV311" s="86"/>
      <c r="OXW311" s="86"/>
      <c r="OXX311" s="86"/>
      <c r="OXY311" s="86"/>
      <c r="OXZ311" s="86"/>
      <c r="OYA311" s="86"/>
      <c r="OYB311" s="86"/>
      <c r="OYC311" s="86"/>
      <c r="OYD311" s="86"/>
      <c r="OYE311" s="86"/>
      <c r="OYF311" s="86"/>
      <c r="OYG311" s="86"/>
      <c r="OYH311" s="86"/>
      <c r="OYI311" s="86"/>
      <c r="OYJ311" s="86"/>
      <c r="OYK311" s="86"/>
      <c r="OYL311" s="86"/>
      <c r="OYM311" s="86"/>
      <c r="OYN311" s="86"/>
      <c r="OYO311" s="86"/>
      <c r="OYP311" s="86"/>
      <c r="OYQ311" s="86"/>
      <c r="OYR311" s="86"/>
      <c r="OYS311" s="86"/>
      <c r="OYT311" s="86"/>
      <c r="OYU311" s="86"/>
      <c r="OYV311" s="86"/>
      <c r="OYW311" s="86"/>
      <c r="OYX311" s="86"/>
      <c r="OYY311" s="86"/>
      <c r="OYZ311" s="86"/>
      <c r="OZA311" s="86"/>
      <c r="OZB311" s="86"/>
      <c r="OZC311" s="86"/>
      <c r="OZD311" s="86"/>
      <c r="OZE311" s="86"/>
      <c r="OZF311" s="86"/>
      <c r="OZG311" s="86"/>
      <c r="OZH311" s="86"/>
      <c r="OZI311" s="86"/>
      <c r="OZJ311" s="86"/>
      <c r="OZK311" s="86"/>
      <c r="OZL311" s="86"/>
      <c r="OZM311" s="86"/>
      <c r="OZN311" s="86"/>
      <c r="OZO311" s="86"/>
      <c r="OZP311" s="86"/>
      <c r="OZQ311" s="86"/>
      <c r="OZR311" s="86"/>
      <c r="OZS311" s="86"/>
      <c r="OZT311" s="86"/>
      <c r="OZU311" s="86"/>
      <c r="OZV311" s="86"/>
      <c r="OZW311" s="86"/>
      <c r="OZX311" s="86"/>
      <c r="OZY311" s="86"/>
      <c r="OZZ311" s="86"/>
      <c r="PAA311" s="86"/>
      <c r="PAB311" s="86"/>
      <c r="PAC311" s="86"/>
      <c r="PAD311" s="86"/>
      <c r="PAE311" s="86"/>
      <c r="PAF311" s="86"/>
      <c r="PAG311" s="86"/>
      <c r="PAH311" s="86"/>
      <c r="PAI311" s="86"/>
      <c r="PAJ311" s="86"/>
      <c r="PAK311" s="86"/>
      <c r="PAL311" s="86"/>
      <c r="PAM311" s="86"/>
      <c r="PAN311" s="86"/>
      <c r="PAO311" s="86"/>
      <c r="PAP311" s="86"/>
      <c r="PAQ311" s="86"/>
      <c r="PAR311" s="86"/>
      <c r="PAS311" s="86"/>
      <c r="PAT311" s="86"/>
      <c r="PAU311" s="86"/>
      <c r="PAV311" s="86"/>
      <c r="PAW311" s="86"/>
      <c r="PAX311" s="86"/>
      <c r="PAY311" s="86"/>
      <c r="PAZ311" s="86"/>
      <c r="PBA311" s="86"/>
      <c r="PBB311" s="86"/>
      <c r="PBC311" s="86"/>
      <c r="PBD311" s="86"/>
      <c r="PBE311" s="86"/>
      <c r="PBF311" s="86"/>
      <c r="PBG311" s="86"/>
      <c r="PBH311" s="86"/>
      <c r="PBI311" s="86"/>
      <c r="PBJ311" s="86"/>
      <c r="PBK311" s="86"/>
      <c r="PBL311" s="86"/>
      <c r="PBM311" s="86"/>
      <c r="PBN311" s="86"/>
      <c r="PBO311" s="86"/>
      <c r="PBP311" s="86"/>
      <c r="PBQ311" s="86"/>
      <c r="PBR311" s="86"/>
      <c r="PBS311" s="86"/>
      <c r="PBT311" s="86"/>
      <c r="PBU311" s="86"/>
      <c r="PBV311" s="86"/>
      <c r="PBW311" s="86"/>
      <c r="PBX311" s="86"/>
      <c r="PBY311" s="86"/>
      <c r="PBZ311" s="86"/>
      <c r="PCA311" s="86"/>
      <c r="PCB311" s="86"/>
      <c r="PCC311" s="86"/>
      <c r="PCD311" s="86"/>
      <c r="PCE311" s="86"/>
      <c r="PCF311" s="86"/>
      <c r="PCG311" s="86"/>
      <c r="PCH311" s="86"/>
      <c r="PCI311" s="86"/>
      <c r="PCJ311" s="86"/>
      <c r="PCK311" s="86"/>
      <c r="PCL311" s="86"/>
      <c r="PCM311" s="86"/>
      <c r="PCN311" s="86"/>
      <c r="PCO311" s="86"/>
      <c r="PCP311" s="86"/>
      <c r="PCQ311" s="86"/>
      <c r="PCR311" s="86"/>
      <c r="PCS311" s="86"/>
      <c r="PCT311" s="86"/>
      <c r="PCU311" s="86"/>
      <c r="PCV311" s="86"/>
      <c r="PCW311" s="86"/>
      <c r="PCX311" s="86"/>
      <c r="PCY311" s="86"/>
      <c r="PCZ311" s="86"/>
      <c r="PDA311" s="86"/>
      <c r="PDB311" s="86"/>
      <c r="PDC311" s="86"/>
      <c r="PDD311" s="86"/>
      <c r="PDE311" s="86"/>
      <c r="PDF311" s="86"/>
      <c r="PDG311" s="86"/>
      <c r="PDH311" s="86"/>
      <c r="PDI311" s="86"/>
      <c r="PDJ311" s="86"/>
      <c r="PDK311" s="86"/>
      <c r="PDL311" s="86"/>
      <c r="PDM311" s="86"/>
      <c r="PDN311" s="86"/>
      <c r="PDO311" s="86"/>
      <c r="PDP311" s="86"/>
      <c r="PDQ311" s="86"/>
      <c r="PDR311" s="86"/>
      <c r="PDS311" s="86"/>
      <c r="PDT311" s="86"/>
      <c r="PDU311" s="86"/>
      <c r="PDV311" s="86"/>
      <c r="PDW311" s="86"/>
      <c r="PDX311" s="86"/>
      <c r="PDY311" s="86"/>
      <c r="PDZ311" s="86"/>
      <c r="PEA311" s="86"/>
      <c r="PEB311" s="86"/>
      <c r="PEC311" s="86"/>
      <c r="PED311" s="86"/>
      <c r="PEE311" s="86"/>
      <c r="PEF311" s="86"/>
      <c r="PEG311" s="86"/>
      <c r="PEH311" s="86"/>
      <c r="PEI311" s="86"/>
      <c r="PEJ311" s="86"/>
      <c r="PEK311" s="86"/>
      <c r="PEL311" s="86"/>
      <c r="PEM311" s="86"/>
      <c r="PEN311" s="86"/>
      <c r="PEO311" s="86"/>
      <c r="PEP311" s="86"/>
      <c r="PEQ311" s="86"/>
      <c r="PER311" s="86"/>
      <c r="PES311" s="86"/>
      <c r="PET311" s="86"/>
      <c r="PEU311" s="86"/>
      <c r="PEV311" s="86"/>
      <c r="PEW311" s="86"/>
      <c r="PEX311" s="86"/>
      <c r="PEY311" s="86"/>
      <c r="PEZ311" s="86"/>
      <c r="PFA311" s="86"/>
      <c r="PFB311" s="86"/>
      <c r="PFC311" s="86"/>
      <c r="PFD311" s="86"/>
      <c r="PFE311" s="86"/>
      <c r="PFF311" s="86"/>
      <c r="PFG311" s="86"/>
      <c r="PFH311" s="86"/>
      <c r="PFI311" s="86"/>
      <c r="PFJ311" s="86"/>
      <c r="PFK311" s="86"/>
      <c r="PFL311" s="86"/>
      <c r="PFM311" s="86"/>
      <c r="PFN311" s="86"/>
      <c r="PFO311" s="86"/>
      <c r="PFP311" s="86"/>
      <c r="PFQ311" s="86"/>
      <c r="PFR311" s="86"/>
      <c r="PFS311" s="86"/>
      <c r="PFT311" s="86"/>
      <c r="PFU311" s="86"/>
      <c r="PFV311" s="86"/>
      <c r="PFW311" s="86"/>
      <c r="PFX311" s="86"/>
      <c r="PFY311" s="86"/>
      <c r="PFZ311" s="86"/>
      <c r="PGA311" s="86"/>
      <c r="PGB311" s="86"/>
      <c r="PGC311" s="86"/>
      <c r="PGD311" s="86"/>
      <c r="PGE311" s="86"/>
      <c r="PGF311" s="86"/>
      <c r="PGG311" s="86"/>
      <c r="PGH311" s="86"/>
      <c r="PGI311" s="86"/>
      <c r="PGJ311" s="86"/>
      <c r="PGK311" s="86"/>
      <c r="PGL311" s="86"/>
      <c r="PGM311" s="86"/>
      <c r="PGN311" s="86"/>
      <c r="PGO311" s="86"/>
      <c r="PGP311" s="86"/>
      <c r="PGQ311" s="86"/>
      <c r="PGR311" s="86"/>
      <c r="PGS311" s="86"/>
      <c r="PGT311" s="86"/>
      <c r="PGU311" s="86"/>
      <c r="PGV311" s="86"/>
      <c r="PGW311" s="86"/>
      <c r="PGX311" s="86"/>
      <c r="PGY311" s="86"/>
      <c r="PGZ311" s="86"/>
      <c r="PHA311" s="86"/>
      <c r="PHB311" s="86"/>
      <c r="PHC311" s="86"/>
      <c r="PHD311" s="86"/>
      <c r="PHE311" s="86"/>
      <c r="PHF311" s="86"/>
      <c r="PHG311" s="86"/>
      <c r="PHH311" s="86"/>
      <c r="PHI311" s="86"/>
      <c r="PHJ311" s="86"/>
      <c r="PHK311" s="86"/>
      <c r="PHL311" s="86"/>
      <c r="PHM311" s="86"/>
      <c r="PHN311" s="86"/>
      <c r="PHO311" s="86"/>
      <c r="PHP311" s="86"/>
      <c r="PHQ311" s="86"/>
      <c r="PHR311" s="86"/>
      <c r="PHS311" s="86"/>
      <c r="PHT311" s="86"/>
      <c r="PHU311" s="86"/>
      <c r="PHV311" s="86"/>
      <c r="PHW311" s="86"/>
      <c r="PHX311" s="86"/>
      <c r="PHY311" s="86"/>
      <c r="PHZ311" s="86"/>
      <c r="PIA311" s="86"/>
      <c r="PIB311" s="86"/>
      <c r="PIC311" s="86"/>
      <c r="PID311" s="86"/>
      <c r="PIE311" s="86"/>
      <c r="PIF311" s="86"/>
      <c r="PIG311" s="86"/>
      <c r="PIH311" s="86"/>
      <c r="PII311" s="86"/>
      <c r="PIJ311" s="86"/>
      <c r="PIK311" s="86"/>
      <c r="PIL311" s="86"/>
      <c r="PIM311" s="86"/>
      <c r="PIN311" s="86"/>
      <c r="PIO311" s="86"/>
      <c r="PIP311" s="86"/>
      <c r="PIQ311" s="86"/>
      <c r="PIR311" s="86"/>
      <c r="PIS311" s="86"/>
      <c r="PIT311" s="86"/>
      <c r="PIU311" s="86"/>
      <c r="PIV311" s="86"/>
      <c r="PIW311" s="86"/>
      <c r="PIX311" s="86"/>
      <c r="PIY311" s="86"/>
      <c r="PIZ311" s="86"/>
      <c r="PJA311" s="86"/>
      <c r="PJB311" s="86"/>
      <c r="PJC311" s="86"/>
      <c r="PJD311" s="86"/>
      <c r="PJE311" s="86"/>
      <c r="PJF311" s="86"/>
      <c r="PJG311" s="86"/>
      <c r="PJH311" s="86"/>
      <c r="PJI311" s="86"/>
      <c r="PJJ311" s="86"/>
      <c r="PJK311" s="86"/>
      <c r="PJL311" s="86"/>
      <c r="PJM311" s="86"/>
      <c r="PJN311" s="86"/>
      <c r="PJO311" s="86"/>
      <c r="PJP311" s="86"/>
      <c r="PJQ311" s="86"/>
      <c r="PJR311" s="86"/>
      <c r="PJS311" s="86"/>
      <c r="PJT311" s="86"/>
      <c r="PJU311" s="86"/>
      <c r="PJV311" s="86"/>
      <c r="PJW311" s="86"/>
      <c r="PJX311" s="86"/>
      <c r="PJY311" s="86"/>
      <c r="PJZ311" s="86"/>
      <c r="PKA311" s="86"/>
      <c r="PKB311" s="86"/>
      <c r="PKC311" s="86"/>
      <c r="PKD311" s="86"/>
      <c r="PKE311" s="86"/>
      <c r="PKF311" s="86"/>
      <c r="PKG311" s="86"/>
      <c r="PKH311" s="86"/>
      <c r="PKI311" s="86"/>
      <c r="PKJ311" s="86"/>
      <c r="PKK311" s="86"/>
      <c r="PKL311" s="86"/>
      <c r="PKM311" s="86"/>
      <c r="PKN311" s="86"/>
      <c r="PKO311" s="86"/>
      <c r="PKP311" s="86"/>
      <c r="PKQ311" s="86"/>
      <c r="PKR311" s="86"/>
      <c r="PKS311" s="86"/>
      <c r="PKT311" s="86"/>
      <c r="PKU311" s="86"/>
      <c r="PKV311" s="86"/>
      <c r="PKW311" s="86"/>
      <c r="PKX311" s="86"/>
      <c r="PKY311" s="86"/>
      <c r="PKZ311" s="86"/>
      <c r="PLA311" s="86"/>
      <c r="PLB311" s="86"/>
      <c r="PLC311" s="86"/>
      <c r="PLD311" s="86"/>
      <c r="PLE311" s="86"/>
      <c r="PLF311" s="86"/>
      <c r="PLG311" s="86"/>
      <c r="PLH311" s="86"/>
      <c r="PLI311" s="86"/>
      <c r="PLJ311" s="86"/>
      <c r="PLK311" s="86"/>
      <c r="PLL311" s="86"/>
      <c r="PLM311" s="86"/>
      <c r="PLN311" s="86"/>
      <c r="PLO311" s="86"/>
      <c r="PLP311" s="86"/>
      <c r="PLQ311" s="86"/>
      <c r="PLR311" s="86"/>
      <c r="PLS311" s="86"/>
      <c r="PLT311" s="86"/>
      <c r="PLU311" s="86"/>
      <c r="PLV311" s="86"/>
      <c r="PLW311" s="86"/>
      <c r="PLX311" s="86"/>
      <c r="PLY311" s="86"/>
      <c r="PLZ311" s="86"/>
      <c r="PMA311" s="86"/>
      <c r="PMB311" s="86"/>
      <c r="PMC311" s="86"/>
      <c r="PMD311" s="86"/>
      <c r="PME311" s="86"/>
      <c r="PMF311" s="86"/>
      <c r="PMG311" s="86"/>
      <c r="PMH311" s="86"/>
      <c r="PMI311" s="86"/>
      <c r="PMJ311" s="86"/>
      <c r="PMK311" s="86"/>
      <c r="PML311" s="86"/>
      <c r="PMM311" s="86"/>
      <c r="PMN311" s="86"/>
      <c r="PMO311" s="86"/>
      <c r="PMP311" s="86"/>
      <c r="PMQ311" s="86"/>
      <c r="PMR311" s="86"/>
      <c r="PMS311" s="86"/>
      <c r="PMT311" s="86"/>
      <c r="PMU311" s="86"/>
      <c r="PMV311" s="86"/>
      <c r="PMW311" s="86"/>
      <c r="PMX311" s="86"/>
      <c r="PMY311" s="86"/>
      <c r="PMZ311" s="86"/>
      <c r="PNA311" s="86"/>
      <c r="PNB311" s="86"/>
      <c r="PNC311" s="86"/>
      <c r="PND311" s="86"/>
      <c r="PNE311" s="86"/>
      <c r="PNF311" s="86"/>
      <c r="PNG311" s="86"/>
      <c r="PNH311" s="86"/>
      <c r="PNI311" s="86"/>
      <c r="PNJ311" s="86"/>
      <c r="PNK311" s="86"/>
      <c r="PNL311" s="86"/>
      <c r="PNM311" s="86"/>
      <c r="PNN311" s="86"/>
      <c r="PNO311" s="86"/>
      <c r="PNP311" s="86"/>
      <c r="PNQ311" s="86"/>
      <c r="PNR311" s="86"/>
      <c r="PNS311" s="86"/>
      <c r="PNT311" s="86"/>
      <c r="PNU311" s="86"/>
      <c r="PNV311" s="86"/>
      <c r="PNW311" s="86"/>
      <c r="PNX311" s="86"/>
      <c r="PNY311" s="86"/>
      <c r="PNZ311" s="86"/>
      <c r="POA311" s="86"/>
      <c r="POB311" s="86"/>
      <c r="POC311" s="86"/>
      <c r="POD311" s="86"/>
      <c r="POE311" s="86"/>
      <c r="POF311" s="86"/>
      <c r="POG311" s="86"/>
      <c r="POH311" s="86"/>
      <c r="POI311" s="86"/>
      <c r="POJ311" s="86"/>
      <c r="POK311" s="86"/>
      <c r="POL311" s="86"/>
      <c r="POM311" s="86"/>
      <c r="PON311" s="86"/>
      <c r="POO311" s="86"/>
      <c r="POP311" s="86"/>
      <c r="POQ311" s="86"/>
      <c r="POR311" s="86"/>
      <c r="POS311" s="86"/>
      <c r="POT311" s="86"/>
      <c r="POU311" s="86"/>
      <c r="POV311" s="86"/>
      <c r="POW311" s="86"/>
      <c r="POX311" s="86"/>
      <c r="POY311" s="86"/>
      <c r="POZ311" s="86"/>
      <c r="PPA311" s="86"/>
      <c r="PPB311" s="86"/>
      <c r="PPC311" s="86"/>
      <c r="PPD311" s="86"/>
      <c r="PPE311" s="86"/>
      <c r="PPF311" s="86"/>
      <c r="PPG311" s="86"/>
      <c r="PPH311" s="86"/>
      <c r="PPI311" s="86"/>
      <c r="PPJ311" s="86"/>
      <c r="PPK311" s="86"/>
      <c r="PPL311" s="86"/>
      <c r="PPM311" s="86"/>
      <c r="PPN311" s="86"/>
      <c r="PPO311" s="86"/>
      <c r="PPP311" s="86"/>
      <c r="PPQ311" s="86"/>
      <c r="PPR311" s="86"/>
      <c r="PPS311" s="86"/>
      <c r="PPT311" s="86"/>
      <c r="PPU311" s="86"/>
      <c r="PPV311" s="86"/>
      <c r="PPW311" s="86"/>
      <c r="PPX311" s="86"/>
      <c r="PPY311" s="86"/>
      <c r="PPZ311" s="86"/>
      <c r="PQA311" s="86"/>
      <c r="PQB311" s="86"/>
      <c r="PQC311" s="86"/>
      <c r="PQD311" s="86"/>
      <c r="PQE311" s="86"/>
      <c r="PQF311" s="86"/>
      <c r="PQG311" s="86"/>
      <c r="PQH311" s="86"/>
      <c r="PQI311" s="86"/>
      <c r="PQJ311" s="86"/>
      <c r="PQK311" s="86"/>
      <c r="PQL311" s="86"/>
      <c r="PQM311" s="86"/>
      <c r="PQN311" s="86"/>
      <c r="PQO311" s="86"/>
      <c r="PQP311" s="86"/>
      <c r="PQQ311" s="86"/>
      <c r="PQR311" s="86"/>
      <c r="PQS311" s="86"/>
      <c r="PQT311" s="86"/>
      <c r="PQU311" s="86"/>
      <c r="PQV311" s="86"/>
      <c r="PQW311" s="86"/>
      <c r="PQX311" s="86"/>
      <c r="PQY311" s="86"/>
      <c r="PQZ311" s="86"/>
      <c r="PRA311" s="86"/>
      <c r="PRB311" s="86"/>
      <c r="PRC311" s="86"/>
      <c r="PRD311" s="86"/>
      <c r="PRE311" s="86"/>
      <c r="PRF311" s="86"/>
      <c r="PRG311" s="86"/>
      <c r="PRH311" s="86"/>
      <c r="PRI311" s="86"/>
      <c r="PRJ311" s="86"/>
      <c r="PRK311" s="86"/>
      <c r="PRL311" s="86"/>
      <c r="PRM311" s="86"/>
      <c r="PRN311" s="86"/>
      <c r="PRO311" s="86"/>
      <c r="PRP311" s="86"/>
      <c r="PRQ311" s="86"/>
      <c r="PRR311" s="86"/>
      <c r="PRS311" s="86"/>
      <c r="PRT311" s="86"/>
      <c r="PRU311" s="86"/>
      <c r="PRV311" s="86"/>
      <c r="PRW311" s="86"/>
      <c r="PRX311" s="86"/>
      <c r="PRY311" s="86"/>
      <c r="PRZ311" s="86"/>
      <c r="PSA311" s="86"/>
      <c r="PSB311" s="86"/>
      <c r="PSC311" s="86"/>
      <c r="PSD311" s="86"/>
      <c r="PSE311" s="86"/>
      <c r="PSF311" s="86"/>
      <c r="PSG311" s="86"/>
      <c r="PSH311" s="86"/>
      <c r="PSI311" s="86"/>
      <c r="PSJ311" s="86"/>
      <c r="PSK311" s="86"/>
      <c r="PSL311" s="86"/>
      <c r="PSM311" s="86"/>
      <c r="PSN311" s="86"/>
      <c r="PSO311" s="86"/>
      <c r="PSP311" s="86"/>
      <c r="PSQ311" s="86"/>
      <c r="PSR311" s="86"/>
      <c r="PSS311" s="86"/>
      <c r="PST311" s="86"/>
      <c r="PSU311" s="86"/>
      <c r="PSV311" s="86"/>
      <c r="PSW311" s="86"/>
      <c r="PSX311" s="86"/>
      <c r="PSY311" s="86"/>
      <c r="PSZ311" s="86"/>
      <c r="PTA311" s="86"/>
      <c r="PTB311" s="86"/>
      <c r="PTC311" s="86"/>
      <c r="PTD311" s="86"/>
      <c r="PTE311" s="86"/>
      <c r="PTF311" s="86"/>
      <c r="PTG311" s="86"/>
      <c r="PTH311" s="86"/>
      <c r="PTI311" s="86"/>
      <c r="PTJ311" s="86"/>
      <c r="PTK311" s="86"/>
      <c r="PTL311" s="86"/>
      <c r="PTM311" s="86"/>
      <c r="PTN311" s="86"/>
      <c r="PTO311" s="86"/>
      <c r="PTP311" s="86"/>
      <c r="PTQ311" s="86"/>
      <c r="PTR311" s="86"/>
      <c r="PTS311" s="86"/>
      <c r="PTT311" s="86"/>
      <c r="PTU311" s="86"/>
      <c r="PTV311" s="86"/>
      <c r="PTW311" s="86"/>
      <c r="PTX311" s="86"/>
      <c r="PTY311" s="86"/>
      <c r="PTZ311" s="86"/>
      <c r="PUA311" s="86"/>
      <c r="PUB311" s="86"/>
      <c r="PUC311" s="86"/>
      <c r="PUD311" s="86"/>
      <c r="PUE311" s="86"/>
      <c r="PUF311" s="86"/>
      <c r="PUG311" s="86"/>
      <c r="PUH311" s="86"/>
      <c r="PUI311" s="86"/>
      <c r="PUJ311" s="86"/>
      <c r="PUK311" s="86"/>
      <c r="PUL311" s="86"/>
      <c r="PUM311" s="86"/>
      <c r="PUN311" s="86"/>
      <c r="PUO311" s="86"/>
      <c r="PUP311" s="86"/>
      <c r="PUQ311" s="86"/>
      <c r="PUR311" s="86"/>
      <c r="PUS311" s="86"/>
      <c r="PUT311" s="86"/>
      <c r="PUU311" s="86"/>
      <c r="PUV311" s="86"/>
      <c r="PUW311" s="86"/>
      <c r="PUX311" s="86"/>
      <c r="PUY311" s="86"/>
      <c r="PUZ311" s="86"/>
      <c r="PVA311" s="86"/>
      <c r="PVB311" s="86"/>
      <c r="PVC311" s="86"/>
      <c r="PVD311" s="86"/>
      <c r="PVE311" s="86"/>
      <c r="PVF311" s="86"/>
      <c r="PVG311" s="86"/>
      <c r="PVH311" s="86"/>
      <c r="PVI311" s="86"/>
      <c r="PVJ311" s="86"/>
      <c r="PVK311" s="86"/>
      <c r="PVL311" s="86"/>
      <c r="PVM311" s="86"/>
      <c r="PVN311" s="86"/>
      <c r="PVO311" s="86"/>
      <c r="PVP311" s="86"/>
      <c r="PVQ311" s="86"/>
      <c r="PVR311" s="86"/>
      <c r="PVS311" s="86"/>
      <c r="PVT311" s="86"/>
      <c r="PVU311" s="86"/>
      <c r="PVV311" s="86"/>
      <c r="PVW311" s="86"/>
      <c r="PVX311" s="86"/>
      <c r="PVY311" s="86"/>
      <c r="PVZ311" s="86"/>
      <c r="PWA311" s="86"/>
      <c r="PWB311" s="86"/>
      <c r="PWC311" s="86"/>
      <c r="PWD311" s="86"/>
      <c r="PWE311" s="86"/>
      <c r="PWF311" s="86"/>
      <c r="PWG311" s="86"/>
      <c r="PWH311" s="86"/>
      <c r="PWI311" s="86"/>
      <c r="PWJ311" s="86"/>
      <c r="PWK311" s="86"/>
      <c r="PWL311" s="86"/>
      <c r="PWM311" s="86"/>
      <c r="PWN311" s="86"/>
      <c r="PWO311" s="86"/>
      <c r="PWP311" s="86"/>
      <c r="PWQ311" s="86"/>
      <c r="PWR311" s="86"/>
      <c r="PWS311" s="86"/>
      <c r="PWT311" s="86"/>
      <c r="PWU311" s="86"/>
      <c r="PWV311" s="86"/>
      <c r="PWW311" s="86"/>
      <c r="PWX311" s="86"/>
      <c r="PWY311" s="86"/>
      <c r="PWZ311" s="86"/>
      <c r="PXA311" s="86"/>
      <c r="PXB311" s="86"/>
      <c r="PXC311" s="86"/>
      <c r="PXD311" s="86"/>
      <c r="PXE311" s="86"/>
      <c r="PXF311" s="86"/>
      <c r="PXG311" s="86"/>
      <c r="PXH311" s="86"/>
      <c r="PXI311" s="86"/>
      <c r="PXJ311" s="86"/>
      <c r="PXK311" s="86"/>
      <c r="PXL311" s="86"/>
      <c r="PXM311" s="86"/>
      <c r="PXN311" s="86"/>
      <c r="PXO311" s="86"/>
      <c r="PXP311" s="86"/>
      <c r="PXQ311" s="86"/>
      <c r="PXR311" s="86"/>
      <c r="PXS311" s="86"/>
      <c r="PXT311" s="86"/>
      <c r="PXU311" s="86"/>
      <c r="PXV311" s="86"/>
      <c r="PXW311" s="86"/>
      <c r="PXX311" s="86"/>
      <c r="PXY311" s="86"/>
      <c r="PXZ311" s="86"/>
      <c r="PYA311" s="86"/>
      <c r="PYB311" s="86"/>
      <c r="PYC311" s="86"/>
      <c r="PYD311" s="86"/>
      <c r="PYE311" s="86"/>
      <c r="PYF311" s="86"/>
      <c r="PYG311" s="86"/>
      <c r="PYH311" s="86"/>
      <c r="PYI311" s="86"/>
      <c r="PYJ311" s="86"/>
      <c r="PYK311" s="86"/>
      <c r="PYL311" s="86"/>
      <c r="PYM311" s="86"/>
      <c r="PYN311" s="86"/>
      <c r="PYO311" s="86"/>
      <c r="PYP311" s="86"/>
      <c r="PYQ311" s="86"/>
      <c r="PYR311" s="86"/>
      <c r="PYS311" s="86"/>
      <c r="PYT311" s="86"/>
      <c r="PYU311" s="86"/>
      <c r="PYV311" s="86"/>
      <c r="PYW311" s="86"/>
      <c r="PYX311" s="86"/>
      <c r="PYY311" s="86"/>
      <c r="PYZ311" s="86"/>
      <c r="PZA311" s="86"/>
      <c r="PZB311" s="86"/>
      <c r="PZC311" s="86"/>
      <c r="PZD311" s="86"/>
      <c r="PZE311" s="86"/>
      <c r="PZF311" s="86"/>
      <c r="PZG311" s="86"/>
      <c r="PZH311" s="86"/>
      <c r="PZI311" s="86"/>
      <c r="PZJ311" s="86"/>
      <c r="PZK311" s="86"/>
      <c r="PZL311" s="86"/>
      <c r="PZM311" s="86"/>
      <c r="PZN311" s="86"/>
      <c r="PZO311" s="86"/>
      <c r="PZP311" s="86"/>
      <c r="PZQ311" s="86"/>
      <c r="PZR311" s="86"/>
      <c r="PZS311" s="86"/>
      <c r="PZT311" s="86"/>
      <c r="PZU311" s="86"/>
      <c r="PZV311" s="86"/>
      <c r="PZW311" s="86"/>
      <c r="PZX311" s="86"/>
      <c r="PZY311" s="86"/>
      <c r="PZZ311" s="86"/>
      <c r="QAA311" s="86"/>
      <c r="QAB311" s="86"/>
      <c r="QAC311" s="86"/>
      <c r="QAD311" s="86"/>
      <c r="QAE311" s="86"/>
      <c r="QAF311" s="86"/>
      <c r="QAG311" s="86"/>
      <c r="QAH311" s="86"/>
      <c r="QAI311" s="86"/>
      <c r="QAJ311" s="86"/>
      <c r="QAK311" s="86"/>
      <c r="QAL311" s="86"/>
      <c r="QAM311" s="86"/>
      <c r="QAN311" s="86"/>
      <c r="QAO311" s="86"/>
      <c r="QAP311" s="86"/>
      <c r="QAQ311" s="86"/>
      <c r="QAR311" s="86"/>
      <c r="QAS311" s="86"/>
      <c r="QAT311" s="86"/>
      <c r="QAU311" s="86"/>
      <c r="QAV311" s="86"/>
      <c r="QAW311" s="86"/>
      <c r="QAX311" s="86"/>
      <c r="QAY311" s="86"/>
      <c r="QAZ311" s="86"/>
      <c r="QBA311" s="86"/>
      <c r="QBB311" s="86"/>
      <c r="QBC311" s="86"/>
      <c r="QBD311" s="86"/>
      <c r="QBE311" s="86"/>
      <c r="QBF311" s="86"/>
      <c r="QBG311" s="86"/>
      <c r="QBH311" s="86"/>
      <c r="QBI311" s="86"/>
      <c r="QBJ311" s="86"/>
      <c r="QBK311" s="86"/>
      <c r="QBL311" s="86"/>
      <c r="QBM311" s="86"/>
      <c r="QBN311" s="86"/>
      <c r="QBO311" s="86"/>
      <c r="QBP311" s="86"/>
      <c r="QBQ311" s="86"/>
      <c r="QBR311" s="86"/>
      <c r="QBS311" s="86"/>
      <c r="QBT311" s="86"/>
      <c r="QBU311" s="86"/>
      <c r="QBV311" s="86"/>
      <c r="QBW311" s="86"/>
      <c r="QBX311" s="86"/>
      <c r="QBY311" s="86"/>
      <c r="QBZ311" s="86"/>
      <c r="QCA311" s="86"/>
      <c r="QCB311" s="86"/>
      <c r="QCC311" s="86"/>
      <c r="QCD311" s="86"/>
      <c r="QCE311" s="86"/>
      <c r="QCF311" s="86"/>
      <c r="QCG311" s="86"/>
      <c r="QCH311" s="86"/>
      <c r="QCI311" s="86"/>
      <c r="QCJ311" s="86"/>
      <c r="QCK311" s="86"/>
      <c r="QCL311" s="86"/>
      <c r="QCM311" s="86"/>
      <c r="QCN311" s="86"/>
      <c r="QCO311" s="86"/>
      <c r="QCP311" s="86"/>
      <c r="QCQ311" s="86"/>
      <c r="QCR311" s="86"/>
      <c r="QCS311" s="86"/>
      <c r="QCT311" s="86"/>
      <c r="QCU311" s="86"/>
      <c r="QCV311" s="86"/>
      <c r="QCW311" s="86"/>
      <c r="QCX311" s="86"/>
      <c r="QCY311" s="86"/>
      <c r="QCZ311" s="86"/>
      <c r="QDA311" s="86"/>
      <c r="QDB311" s="86"/>
      <c r="QDC311" s="86"/>
      <c r="QDD311" s="86"/>
      <c r="QDE311" s="86"/>
      <c r="QDF311" s="86"/>
      <c r="QDG311" s="86"/>
      <c r="QDH311" s="86"/>
      <c r="QDI311" s="86"/>
      <c r="QDJ311" s="86"/>
      <c r="QDK311" s="86"/>
      <c r="QDL311" s="86"/>
      <c r="QDM311" s="86"/>
      <c r="QDN311" s="86"/>
      <c r="QDO311" s="86"/>
      <c r="QDP311" s="86"/>
      <c r="QDQ311" s="86"/>
      <c r="QDR311" s="86"/>
      <c r="QDS311" s="86"/>
      <c r="QDT311" s="86"/>
      <c r="QDU311" s="86"/>
      <c r="QDV311" s="86"/>
      <c r="QDW311" s="86"/>
      <c r="QDX311" s="86"/>
      <c r="QDY311" s="86"/>
      <c r="QDZ311" s="86"/>
      <c r="QEA311" s="86"/>
      <c r="QEB311" s="86"/>
      <c r="QEC311" s="86"/>
      <c r="QED311" s="86"/>
      <c r="QEE311" s="86"/>
      <c r="QEF311" s="86"/>
      <c r="QEG311" s="86"/>
      <c r="QEH311" s="86"/>
      <c r="QEI311" s="86"/>
      <c r="QEJ311" s="86"/>
      <c r="QEK311" s="86"/>
      <c r="QEL311" s="86"/>
      <c r="QEM311" s="86"/>
      <c r="QEN311" s="86"/>
      <c r="QEO311" s="86"/>
      <c r="QEP311" s="86"/>
      <c r="QEQ311" s="86"/>
      <c r="QER311" s="86"/>
      <c r="QES311" s="86"/>
      <c r="QET311" s="86"/>
      <c r="QEU311" s="86"/>
      <c r="QEV311" s="86"/>
      <c r="QEW311" s="86"/>
      <c r="QEX311" s="86"/>
      <c r="QEY311" s="86"/>
      <c r="QEZ311" s="86"/>
      <c r="QFA311" s="86"/>
      <c r="QFB311" s="86"/>
      <c r="QFC311" s="86"/>
      <c r="QFD311" s="86"/>
      <c r="QFE311" s="86"/>
      <c r="QFF311" s="86"/>
      <c r="QFG311" s="86"/>
      <c r="QFH311" s="86"/>
      <c r="QFI311" s="86"/>
      <c r="QFJ311" s="86"/>
      <c r="QFK311" s="86"/>
      <c r="QFL311" s="86"/>
      <c r="QFM311" s="86"/>
      <c r="QFN311" s="86"/>
      <c r="QFO311" s="86"/>
      <c r="QFP311" s="86"/>
      <c r="QFQ311" s="86"/>
      <c r="QFR311" s="86"/>
      <c r="QFS311" s="86"/>
      <c r="QFT311" s="86"/>
      <c r="QFU311" s="86"/>
      <c r="QFV311" s="86"/>
      <c r="QFW311" s="86"/>
      <c r="QFX311" s="86"/>
      <c r="QFY311" s="86"/>
      <c r="QFZ311" s="86"/>
      <c r="QGA311" s="86"/>
      <c r="QGB311" s="86"/>
      <c r="QGC311" s="86"/>
      <c r="QGD311" s="86"/>
      <c r="QGE311" s="86"/>
      <c r="QGF311" s="86"/>
      <c r="QGG311" s="86"/>
      <c r="QGH311" s="86"/>
      <c r="QGI311" s="86"/>
      <c r="QGJ311" s="86"/>
      <c r="QGK311" s="86"/>
      <c r="QGL311" s="86"/>
      <c r="QGM311" s="86"/>
      <c r="QGN311" s="86"/>
      <c r="QGO311" s="86"/>
      <c r="QGP311" s="86"/>
      <c r="QGQ311" s="86"/>
      <c r="QGR311" s="86"/>
      <c r="QGS311" s="86"/>
      <c r="QGT311" s="86"/>
      <c r="QGU311" s="86"/>
      <c r="QGV311" s="86"/>
      <c r="QGW311" s="86"/>
      <c r="QGX311" s="86"/>
      <c r="QGY311" s="86"/>
      <c r="QGZ311" s="86"/>
      <c r="QHA311" s="86"/>
      <c r="QHB311" s="86"/>
      <c r="QHC311" s="86"/>
      <c r="QHD311" s="86"/>
      <c r="QHE311" s="86"/>
      <c r="QHF311" s="86"/>
      <c r="QHG311" s="86"/>
      <c r="QHH311" s="86"/>
      <c r="QHI311" s="86"/>
      <c r="QHJ311" s="86"/>
      <c r="QHK311" s="86"/>
      <c r="QHL311" s="86"/>
      <c r="QHM311" s="86"/>
      <c r="QHN311" s="86"/>
      <c r="QHO311" s="86"/>
      <c r="QHP311" s="86"/>
      <c r="QHQ311" s="86"/>
      <c r="QHR311" s="86"/>
      <c r="QHS311" s="86"/>
      <c r="QHT311" s="86"/>
      <c r="QHU311" s="86"/>
      <c r="QHV311" s="86"/>
      <c r="QHW311" s="86"/>
      <c r="QHX311" s="86"/>
      <c r="QHY311" s="86"/>
      <c r="QHZ311" s="86"/>
      <c r="QIA311" s="86"/>
      <c r="QIB311" s="86"/>
      <c r="QIC311" s="86"/>
      <c r="QID311" s="86"/>
      <c r="QIE311" s="86"/>
      <c r="QIF311" s="86"/>
      <c r="QIG311" s="86"/>
      <c r="QIH311" s="86"/>
      <c r="QII311" s="86"/>
      <c r="QIJ311" s="86"/>
      <c r="QIK311" s="86"/>
      <c r="QIL311" s="86"/>
      <c r="QIM311" s="86"/>
      <c r="QIN311" s="86"/>
      <c r="QIO311" s="86"/>
      <c r="QIP311" s="86"/>
      <c r="QIQ311" s="86"/>
      <c r="QIR311" s="86"/>
      <c r="QIS311" s="86"/>
      <c r="QIT311" s="86"/>
      <c r="QIU311" s="86"/>
      <c r="QIV311" s="86"/>
      <c r="QIW311" s="86"/>
      <c r="QIX311" s="86"/>
      <c r="QIY311" s="86"/>
      <c r="QIZ311" s="86"/>
      <c r="QJA311" s="86"/>
      <c r="QJB311" s="86"/>
      <c r="QJC311" s="86"/>
      <c r="QJD311" s="86"/>
      <c r="QJE311" s="86"/>
      <c r="QJF311" s="86"/>
      <c r="QJG311" s="86"/>
      <c r="QJH311" s="86"/>
      <c r="QJI311" s="86"/>
      <c r="QJJ311" s="86"/>
      <c r="QJK311" s="86"/>
      <c r="QJL311" s="86"/>
      <c r="QJM311" s="86"/>
      <c r="QJN311" s="86"/>
      <c r="QJO311" s="86"/>
      <c r="QJP311" s="86"/>
      <c r="QJQ311" s="86"/>
      <c r="QJR311" s="86"/>
      <c r="QJS311" s="86"/>
      <c r="QJT311" s="86"/>
      <c r="QJU311" s="86"/>
      <c r="QJV311" s="86"/>
      <c r="QJW311" s="86"/>
      <c r="QJX311" s="86"/>
      <c r="QJY311" s="86"/>
      <c r="QJZ311" s="86"/>
      <c r="QKA311" s="86"/>
      <c r="QKB311" s="86"/>
      <c r="QKC311" s="86"/>
      <c r="QKD311" s="86"/>
      <c r="QKE311" s="86"/>
      <c r="QKF311" s="86"/>
      <c r="QKG311" s="86"/>
      <c r="QKH311" s="86"/>
      <c r="QKI311" s="86"/>
      <c r="QKJ311" s="86"/>
      <c r="QKK311" s="86"/>
      <c r="QKL311" s="86"/>
      <c r="QKM311" s="86"/>
      <c r="QKN311" s="86"/>
      <c r="QKO311" s="86"/>
      <c r="QKP311" s="86"/>
      <c r="QKQ311" s="86"/>
      <c r="QKR311" s="86"/>
      <c r="QKS311" s="86"/>
      <c r="QKT311" s="86"/>
      <c r="QKU311" s="86"/>
      <c r="QKV311" s="86"/>
      <c r="QKW311" s="86"/>
      <c r="QKX311" s="86"/>
      <c r="QKY311" s="86"/>
      <c r="QKZ311" s="86"/>
      <c r="QLA311" s="86"/>
      <c r="QLB311" s="86"/>
      <c r="QLC311" s="86"/>
      <c r="QLD311" s="86"/>
      <c r="QLE311" s="86"/>
      <c r="QLF311" s="86"/>
      <c r="QLG311" s="86"/>
      <c r="QLH311" s="86"/>
      <c r="QLI311" s="86"/>
      <c r="QLJ311" s="86"/>
      <c r="QLK311" s="86"/>
      <c r="QLL311" s="86"/>
      <c r="QLM311" s="86"/>
      <c r="QLN311" s="86"/>
      <c r="QLO311" s="86"/>
      <c r="QLP311" s="86"/>
      <c r="QLQ311" s="86"/>
      <c r="QLR311" s="86"/>
      <c r="QLS311" s="86"/>
      <c r="QLT311" s="86"/>
      <c r="QLU311" s="86"/>
      <c r="QLV311" s="86"/>
      <c r="QLW311" s="86"/>
      <c r="QLX311" s="86"/>
      <c r="QLY311" s="86"/>
      <c r="QLZ311" s="86"/>
      <c r="QMA311" s="86"/>
      <c r="QMB311" s="86"/>
      <c r="QMC311" s="86"/>
      <c r="QMD311" s="86"/>
      <c r="QME311" s="86"/>
      <c r="QMF311" s="86"/>
      <c r="QMG311" s="86"/>
      <c r="QMH311" s="86"/>
      <c r="QMI311" s="86"/>
      <c r="QMJ311" s="86"/>
      <c r="QMK311" s="86"/>
      <c r="QML311" s="86"/>
      <c r="QMM311" s="86"/>
      <c r="QMN311" s="86"/>
      <c r="QMO311" s="86"/>
      <c r="QMP311" s="86"/>
      <c r="QMQ311" s="86"/>
      <c r="QMR311" s="86"/>
      <c r="QMS311" s="86"/>
      <c r="QMT311" s="86"/>
      <c r="QMU311" s="86"/>
      <c r="QMV311" s="86"/>
      <c r="QMW311" s="86"/>
      <c r="QMX311" s="86"/>
      <c r="QMY311" s="86"/>
      <c r="QMZ311" s="86"/>
      <c r="QNA311" s="86"/>
      <c r="QNB311" s="86"/>
      <c r="QNC311" s="86"/>
      <c r="QND311" s="86"/>
      <c r="QNE311" s="86"/>
      <c r="QNF311" s="86"/>
      <c r="QNG311" s="86"/>
      <c r="QNH311" s="86"/>
      <c r="QNI311" s="86"/>
      <c r="QNJ311" s="86"/>
      <c r="QNK311" s="86"/>
      <c r="QNL311" s="86"/>
      <c r="QNM311" s="86"/>
      <c r="QNN311" s="86"/>
      <c r="QNO311" s="86"/>
      <c r="QNP311" s="86"/>
      <c r="QNQ311" s="86"/>
      <c r="QNR311" s="86"/>
      <c r="QNS311" s="86"/>
      <c r="QNT311" s="86"/>
      <c r="QNU311" s="86"/>
      <c r="QNV311" s="86"/>
      <c r="QNW311" s="86"/>
      <c r="QNX311" s="86"/>
      <c r="QNY311" s="86"/>
      <c r="QNZ311" s="86"/>
      <c r="QOA311" s="86"/>
      <c r="QOB311" s="86"/>
      <c r="QOC311" s="86"/>
      <c r="QOD311" s="86"/>
      <c r="QOE311" s="86"/>
      <c r="QOF311" s="86"/>
      <c r="QOG311" s="86"/>
      <c r="QOH311" s="86"/>
      <c r="QOI311" s="86"/>
      <c r="QOJ311" s="86"/>
      <c r="QOK311" s="86"/>
      <c r="QOL311" s="86"/>
      <c r="QOM311" s="86"/>
      <c r="QON311" s="86"/>
      <c r="QOO311" s="86"/>
      <c r="QOP311" s="86"/>
      <c r="QOQ311" s="86"/>
      <c r="QOR311" s="86"/>
      <c r="QOS311" s="86"/>
      <c r="QOT311" s="86"/>
      <c r="QOU311" s="86"/>
      <c r="QOV311" s="86"/>
      <c r="QOW311" s="86"/>
      <c r="QOX311" s="86"/>
      <c r="QOY311" s="86"/>
      <c r="QOZ311" s="86"/>
      <c r="QPA311" s="86"/>
      <c r="QPB311" s="86"/>
      <c r="QPC311" s="86"/>
      <c r="QPD311" s="86"/>
      <c r="QPE311" s="86"/>
      <c r="QPF311" s="86"/>
      <c r="QPG311" s="86"/>
      <c r="QPH311" s="86"/>
      <c r="QPI311" s="86"/>
      <c r="QPJ311" s="86"/>
      <c r="QPK311" s="86"/>
      <c r="QPL311" s="86"/>
      <c r="QPM311" s="86"/>
      <c r="QPN311" s="86"/>
      <c r="QPO311" s="86"/>
      <c r="QPP311" s="86"/>
      <c r="QPQ311" s="86"/>
      <c r="QPR311" s="86"/>
      <c r="QPS311" s="86"/>
      <c r="QPT311" s="86"/>
      <c r="QPU311" s="86"/>
      <c r="QPV311" s="86"/>
      <c r="QPW311" s="86"/>
      <c r="QPX311" s="86"/>
      <c r="QPY311" s="86"/>
      <c r="QPZ311" s="86"/>
      <c r="QQA311" s="86"/>
      <c r="QQB311" s="86"/>
      <c r="QQC311" s="86"/>
      <c r="QQD311" s="86"/>
      <c r="QQE311" s="86"/>
      <c r="QQF311" s="86"/>
      <c r="QQG311" s="86"/>
      <c r="QQH311" s="86"/>
      <c r="QQI311" s="86"/>
      <c r="QQJ311" s="86"/>
      <c r="QQK311" s="86"/>
      <c r="QQL311" s="86"/>
      <c r="QQM311" s="86"/>
      <c r="QQN311" s="86"/>
      <c r="QQO311" s="86"/>
      <c r="QQP311" s="86"/>
      <c r="QQQ311" s="86"/>
      <c r="QQR311" s="86"/>
      <c r="QQS311" s="86"/>
      <c r="QQT311" s="86"/>
      <c r="QQU311" s="86"/>
      <c r="QQV311" s="86"/>
      <c r="QQW311" s="86"/>
      <c r="QQX311" s="86"/>
      <c r="QQY311" s="86"/>
      <c r="QQZ311" s="86"/>
      <c r="QRA311" s="86"/>
      <c r="QRB311" s="86"/>
      <c r="QRC311" s="86"/>
      <c r="QRD311" s="86"/>
      <c r="QRE311" s="86"/>
      <c r="QRF311" s="86"/>
      <c r="QRG311" s="86"/>
      <c r="QRH311" s="86"/>
      <c r="QRI311" s="86"/>
      <c r="QRJ311" s="86"/>
      <c r="QRK311" s="86"/>
      <c r="QRL311" s="86"/>
      <c r="QRM311" s="86"/>
      <c r="QRN311" s="86"/>
      <c r="QRO311" s="86"/>
      <c r="QRP311" s="86"/>
      <c r="QRQ311" s="86"/>
      <c r="QRR311" s="86"/>
      <c r="QRS311" s="86"/>
      <c r="QRT311" s="86"/>
      <c r="QRU311" s="86"/>
      <c r="QRV311" s="86"/>
      <c r="QRW311" s="86"/>
      <c r="QRX311" s="86"/>
      <c r="QRY311" s="86"/>
      <c r="QRZ311" s="86"/>
      <c r="QSA311" s="86"/>
      <c r="QSB311" s="86"/>
      <c r="QSC311" s="86"/>
      <c r="QSD311" s="86"/>
      <c r="QSE311" s="86"/>
      <c r="QSF311" s="86"/>
      <c r="QSG311" s="86"/>
      <c r="QSH311" s="86"/>
      <c r="QSI311" s="86"/>
      <c r="QSJ311" s="86"/>
      <c r="QSK311" s="86"/>
      <c r="QSL311" s="86"/>
      <c r="QSM311" s="86"/>
      <c r="QSN311" s="86"/>
      <c r="QSO311" s="86"/>
      <c r="QSP311" s="86"/>
      <c r="QSQ311" s="86"/>
      <c r="QSR311" s="86"/>
      <c r="QSS311" s="86"/>
      <c r="QST311" s="86"/>
      <c r="QSU311" s="86"/>
      <c r="QSV311" s="86"/>
      <c r="QSW311" s="86"/>
      <c r="QSX311" s="86"/>
      <c r="QSY311" s="86"/>
      <c r="QSZ311" s="86"/>
      <c r="QTA311" s="86"/>
      <c r="QTB311" s="86"/>
      <c r="QTC311" s="86"/>
      <c r="QTD311" s="86"/>
      <c r="QTE311" s="86"/>
      <c r="QTF311" s="86"/>
      <c r="QTG311" s="86"/>
      <c r="QTH311" s="86"/>
      <c r="QTI311" s="86"/>
      <c r="QTJ311" s="86"/>
      <c r="QTK311" s="86"/>
      <c r="QTL311" s="86"/>
      <c r="QTM311" s="86"/>
      <c r="QTN311" s="86"/>
      <c r="QTO311" s="86"/>
      <c r="QTP311" s="86"/>
      <c r="QTQ311" s="86"/>
      <c r="QTR311" s="86"/>
      <c r="QTS311" s="86"/>
      <c r="QTT311" s="86"/>
      <c r="QTU311" s="86"/>
      <c r="QTV311" s="86"/>
      <c r="QTW311" s="86"/>
      <c r="QTX311" s="86"/>
      <c r="QTY311" s="86"/>
      <c r="QTZ311" s="86"/>
      <c r="QUA311" s="86"/>
      <c r="QUB311" s="86"/>
      <c r="QUC311" s="86"/>
      <c r="QUD311" s="86"/>
      <c r="QUE311" s="86"/>
      <c r="QUF311" s="86"/>
      <c r="QUG311" s="86"/>
      <c r="QUH311" s="86"/>
      <c r="QUI311" s="86"/>
      <c r="QUJ311" s="86"/>
      <c r="QUK311" s="86"/>
      <c r="QUL311" s="86"/>
      <c r="QUM311" s="86"/>
      <c r="QUN311" s="86"/>
      <c r="QUO311" s="86"/>
      <c r="QUP311" s="86"/>
      <c r="QUQ311" s="86"/>
      <c r="QUR311" s="86"/>
      <c r="QUS311" s="86"/>
      <c r="QUT311" s="86"/>
      <c r="QUU311" s="86"/>
      <c r="QUV311" s="86"/>
      <c r="QUW311" s="86"/>
      <c r="QUX311" s="86"/>
      <c r="QUY311" s="86"/>
      <c r="QUZ311" s="86"/>
      <c r="QVA311" s="86"/>
      <c r="QVB311" s="86"/>
      <c r="QVC311" s="86"/>
      <c r="QVD311" s="86"/>
      <c r="QVE311" s="86"/>
      <c r="QVF311" s="86"/>
      <c r="QVG311" s="86"/>
      <c r="QVH311" s="86"/>
      <c r="QVI311" s="86"/>
      <c r="QVJ311" s="86"/>
      <c r="QVK311" s="86"/>
      <c r="QVL311" s="86"/>
      <c r="QVM311" s="86"/>
      <c r="QVN311" s="86"/>
      <c r="QVO311" s="86"/>
      <c r="QVP311" s="86"/>
      <c r="QVQ311" s="86"/>
      <c r="QVR311" s="86"/>
      <c r="QVS311" s="86"/>
      <c r="QVT311" s="86"/>
      <c r="QVU311" s="86"/>
      <c r="QVV311" s="86"/>
      <c r="QVW311" s="86"/>
      <c r="QVX311" s="86"/>
      <c r="QVY311" s="86"/>
      <c r="QVZ311" s="86"/>
      <c r="QWA311" s="86"/>
      <c r="QWB311" s="86"/>
      <c r="QWC311" s="86"/>
      <c r="QWD311" s="86"/>
      <c r="QWE311" s="86"/>
      <c r="QWF311" s="86"/>
      <c r="QWG311" s="86"/>
      <c r="QWH311" s="86"/>
      <c r="QWI311" s="86"/>
      <c r="QWJ311" s="86"/>
      <c r="QWK311" s="86"/>
      <c r="QWL311" s="86"/>
      <c r="QWM311" s="86"/>
      <c r="QWN311" s="86"/>
      <c r="QWO311" s="86"/>
      <c r="QWP311" s="86"/>
      <c r="QWQ311" s="86"/>
      <c r="QWR311" s="86"/>
      <c r="QWS311" s="86"/>
      <c r="QWT311" s="86"/>
      <c r="QWU311" s="86"/>
      <c r="QWV311" s="86"/>
      <c r="QWW311" s="86"/>
      <c r="QWX311" s="86"/>
      <c r="QWY311" s="86"/>
      <c r="QWZ311" s="86"/>
      <c r="QXA311" s="86"/>
      <c r="QXB311" s="86"/>
      <c r="QXC311" s="86"/>
      <c r="QXD311" s="86"/>
      <c r="QXE311" s="86"/>
      <c r="QXF311" s="86"/>
      <c r="QXG311" s="86"/>
      <c r="QXH311" s="86"/>
      <c r="QXI311" s="86"/>
      <c r="QXJ311" s="86"/>
      <c r="QXK311" s="86"/>
      <c r="QXL311" s="86"/>
      <c r="QXM311" s="86"/>
      <c r="QXN311" s="86"/>
      <c r="QXO311" s="86"/>
      <c r="QXP311" s="86"/>
      <c r="QXQ311" s="86"/>
      <c r="QXR311" s="86"/>
      <c r="QXS311" s="86"/>
      <c r="QXT311" s="86"/>
      <c r="QXU311" s="86"/>
      <c r="QXV311" s="86"/>
      <c r="QXW311" s="86"/>
      <c r="QXX311" s="86"/>
      <c r="QXY311" s="86"/>
      <c r="QXZ311" s="86"/>
      <c r="QYA311" s="86"/>
      <c r="QYB311" s="86"/>
      <c r="QYC311" s="86"/>
      <c r="QYD311" s="86"/>
      <c r="QYE311" s="86"/>
      <c r="QYF311" s="86"/>
      <c r="QYG311" s="86"/>
      <c r="QYH311" s="86"/>
      <c r="QYI311" s="86"/>
      <c r="QYJ311" s="86"/>
      <c r="QYK311" s="86"/>
      <c r="QYL311" s="86"/>
      <c r="QYM311" s="86"/>
      <c r="QYN311" s="86"/>
      <c r="QYO311" s="86"/>
      <c r="QYP311" s="86"/>
      <c r="QYQ311" s="86"/>
      <c r="QYR311" s="86"/>
      <c r="QYS311" s="86"/>
      <c r="QYT311" s="86"/>
      <c r="QYU311" s="86"/>
      <c r="QYV311" s="86"/>
      <c r="QYW311" s="86"/>
      <c r="QYX311" s="86"/>
      <c r="QYY311" s="86"/>
      <c r="QYZ311" s="86"/>
      <c r="QZA311" s="86"/>
      <c r="QZB311" s="86"/>
      <c r="QZC311" s="86"/>
      <c r="QZD311" s="86"/>
      <c r="QZE311" s="86"/>
      <c r="QZF311" s="86"/>
      <c r="QZG311" s="86"/>
      <c r="QZH311" s="86"/>
      <c r="QZI311" s="86"/>
      <c r="QZJ311" s="86"/>
      <c r="QZK311" s="86"/>
      <c r="QZL311" s="86"/>
      <c r="QZM311" s="86"/>
      <c r="QZN311" s="86"/>
      <c r="QZO311" s="86"/>
      <c r="QZP311" s="86"/>
      <c r="QZQ311" s="86"/>
      <c r="QZR311" s="86"/>
      <c r="QZS311" s="86"/>
      <c r="QZT311" s="86"/>
      <c r="QZU311" s="86"/>
      <c r="QZV311" s="86"/>
      <c r="QZW311" s="86"/>
      <c r="QZX311" s="86"/>
      <c r="QZY311" s="86"/>
      <c r="QZZ311" s="86"/>
      <c r="RAA311" s="86"/>
      <c r="RAB311" s="86"/>
      <c r="RAC311" s="86"/>
      <c r="RAD311" s="86"/>
      <c r="RAE311" s="86"/>
      <c r="RAF311" s="86"/>
      <c r="RAG311" s="86"/>
      <c r="RAH311" s="86"/>
      <c r="RAI311" s="86"/>
      <c r="RAJ311" s="86"/>
      <c r="RAK311" s="86"/>
      <c r="RAL311" s="86"/>
      <c r="RAM311" s="86"/>
      <c r="RAN311" s="86"/>
      <c r="RAO311" s="86"/>
      <c r="RAP311" s="86"/>
      <c r="RAQ311" s="86"/>
      <c r="RAR311" s="86"/>
      <c r="RAS311" s="86"/>
      <c r="RAT311" s="86"/>
      <c r="RAU311" s="86"/>
      <c r="RAV311" s="86"/>
      <c r="RAW311" s="86"/>
      <c r="RAX311" s="86"/>
      <c r="RAY311" s="86"/>
      <c r="RAZ311" s="86"/>
      <c r="RBA311" s="86"/>
      <c r="RBB311" s="86"/>
      <c r="RBC311" s="86"/>
      <c r="RBD311" s="86"/>
      <c r="RBE311" s="86"/>
      <c r="RBF311" s="86"/>
      <c r="RBG311" s="86"/>
      <c r="RBH311" s="86"/>
      <c r="RBI311" s="86"/>
      <c r="RBJ311" s="86"/>
      <c r="RBK311" s="86"/>
      <c r="RBL311" s="86"/>
      <c r="RBM311" s="86"/>
      <c r="RBN311" s="86"/>
      <c r="RBO311" s="86"/>
      <c r="RBP311" s="86"/>
      <c r="RBQ311" s="86"/>
      <c r="RBR311" s="86"/>
      <c r="RBS311" s="86"/>
      <c r="RBT311" s="86"/>
      <c r="RBU311" s="86"/>
      <c r="RBV311" s="86"/>
      <c r="RBW311" s="86"/>
      <c r="RBX311" s="86"/>
      <c r="RBY311" s="86"/>
      <c r="RBZ311" s="86"/>
      <c r="RCA311" s="86"/>
      <c r="RCB311" s="86"/>
      <c r="RCC311" s="86"/>
      <c r="RCD311" s="86"/>
      <c r="RCE311" s="86"/>
      <c r="RCF311" s="86"/>
      <c r="RCG311" s="86"/>
      <c r="RCH311" s="86"/>
      <c r="RCI311" s="86"/>
      <c r="RCJ311" s="86"/>
      <c r="RCK311" s="86"/>
      <c r="RCL311" s="86"/>
      <c r="RCM311" s="86"/>
      <c r="RCN311" s="86"/>
      <c r="RCO311" s="86"/>
      <c r="RCP311" s="86"/>
      <c r="RCQ311" s="86"/>
      <c r="RCR311" s="86"/>
      <c r="RCS311" s="86"/>
      <c r="RCT311" s="86"/>
      <c r="RCU311" s="86"/>
      <c r="RCV311" s="86"/>
      <c r="RCW311" s="86"/>
      <c r="RCX311" s="86"/>
      <c r="RCY311" s="86"/>
      <c r="RCZ311" s="86"/>
      <c r="RDA311" s="86"/>
      <c r="RDB311" s="86"/>
      <c r="RDC311" s="86"/>
      <c r="RDD311" s="86"/>
      <c r="RDE311" s="86"/>
      <c r="RDF311" s="86"/>
      <c r="RDG311" s="86"/>
      <c r="RDH311" s="86"/>
      <c r="RDI311" s="86"/>
      <c r="RDJ311" s="86"/>
      <c r="RDK311" s="86"/>
      <c r="RDL311" s="86"/>
      <c r="RDM311" s="86"/>
      <c r="RDN311" s="86"/>
      <c r="RDO311" s="86"/>
      <c r="RDP311" s="86"/>
      <c r="RDQ311" s="86"/>
      <c r="RDR311" s="86"/>
      <c r="RDS311" s="86"/>
      <c r="RDT311" s="86"/>
      <c r="RDU311" s="86"/>
      <c r="RDV311" s="86"/>
      <c r="RDW311" s="86"/>
      <c r="RDX311" s="86"/>
      <c r="RDY311" s="86"/>
      <c r="RDZ311" s="86"/>
      <c r="REA311" s="86"/>
      <c r="REB311" s="86"/>
      <c r="REC311" s="86"/>
      <c r="RED311" s="86"/>
      <c r="REE311" s="86"/>
      <c r="REF311" s="86"/>
      <c r="REG311" s="86"/>
      <c r="REH311" s="86"/>
      <c r="REI311" s="86"/>
      <c r="REJ311" s="86"/>
      <c r="REK311" s="86"/>
      <c r="REL311" s="86"/>
      <c r="REM311" s="86"/>
      <c r="REN311" s="86"/>
      <c r="REO311" s="86"/>
      <c r="REP311" s="86"/>
      <c r="REQ311" s="86"/>
      <c r="RER311" s="86"/>
      <c r="RES311" s="86"/>
      <c r="RET311" s="86"/>
      <c r="REU311" s="86"/>
      <c r="REV311" s="86"/>
      <c r="REW311" s="86"/>
      <c r="REX311" s="86"/>
      <c r="REY311" s="86"/>
      <c r="REZ311" s="86"/>
      <c r="RFA311" s="86"/>
      <c r="RFB311" s="86"/>
      <c r="RFC311" s="86"/>
      <c r="RFD311" s="86"/>
      <c r="RFE311" s="86"/>
      <c r="RFF311" s="86"/>
      <c r="RFG311" s="86"/>
      <c r="RFH311" s="86"/>
      <c r="RFI311" s="86"/>
      <c r="RFJ311" s="86"/>
      <c r="RFK311" s="86"/>
      <c r="RFL311" s="86"/>
      <c r="RFM311" s="86"/>
      <c r="RFN311" s="86"/>
      <c r="RFO311" s="86"/>
      <c r="RFP311" s="86"/>
      <c r="RFQ311" s="86"/>
      <c r="RFR311" s="86"/>
      <c r="RFS311" s="86"/>
      <c r="RFT311" s="86"/>
      <c r="RFU311" s="86"/>
      <c r="RFV311" s="86"/>
      <c r="RFW311" s="86"/>
      <c r="RFX311" s="86"/>
      <c r="RFY311" s="86"/>
      <c r="RFZ311" s="86"/>
      <c r="RGA311" s="86"/>
      <c r="RGB311" s="86"/>
      <c r="RGC311" s="86"/>
      <c r="RGD311" s="86"/>
      <c r="RGE311" s="86"/>
      <c r="RGF311" s="86"/>
      <c r="RGG311" s="86"/>
      <c r="RGH311" s="86"/>
      <c r="RGI311" s="86"/>
      <c r="RGJ311" s="86"/>
      <c r="RGK311" s="86"/>
      <c r="RGL311" s="86"/>
      <c r="RGM311" s="86"/>
      <c r="RGN311" s="86"/>
      <c r="RGO311" s="86"/>
      <c r="RGP311" s="86"/>
      <c r="RGQ311" s="86"/>
      <c r="RGR311" s="86"/>
      <c r="RGS311" s="86"/>
      <c r="RGT311" s="86"/>
      <c r="RGU311" s="86"/>
      <c r="RGV311" s="86"/>
      <c r="RGW311" s="86"/>
      <c r="RGX311" s="86"/>
      <c r="RGY311" s="86"/>
      <c r="RGZ311" s="86"/>
      <c r="RHA311" s="86"/>
      <c r="RHB311" s="86"/>
      <c r="RHC311" s="86"/>
      <c r="RHD311" s="86"/>
      <c r="RHE311" s="86"/>
      <c r="RHF311" s="86"/>
      <c r="RHG311" s="86"/>
      <c r="RHH311" s="86"/>
      <c r="RHI311" s="86"/>
      <c r="RHJ311" s="86"/>
      <c r="RHK311" s="86"/>
      <c r="RHL311" s="86"/>
      <c r="RHM311" s="86"/>
      <c r="RHN311" s="86"/>
      <c r="RHO311" s="86"/>
      <c r="RHP311" s="86"/>
      <c r="RHQ311" s="86"/>
      <c r="RHR311" s="86"/>
      <c r="RHS311" s="86"/>
      <c r="RHT311" s="86"/>
      <c r="RHU311" s="86"/>
      <c r="RHV311" s="86"/>
      <c r="RHW311" s="86"/>
      <c r="RHX311" s="86"/>
      <c r="RHY311" s="86"/>
      <c r="RHZ311" s="86"/>
      <c r="RIA311" s="86"/>
      <c r="RIB311" s="86"/>
      <c r="RIC311" s="86"/>
      <c r="RID311" s="86"/>
      <c r="RIE311" s="86"/>
      <c r="RIF311" s="86"/>
      <c r="RIG311" s="86"/>
      <c r="RIH311" s="86"/>
      <c r="RII311" s="86"/>
      <c r="RIJ311" s="86"/>
      <c r="RIK311" s="86"/>
      <c r="RIL311" s="86"/>
      <c r="RIM311" s="86"/>
      <c r="RIN311" s="86"/>
      <c r="RIO311" s="86"/>
      <c r="RIP311" s="86"/>
      <c r="RIQ311" s="86"/>
      <c r="RIR311" s="86"/>
      <c r="RIS311" s="86"/>
      <c r="RIT311" s="86"/>
      <c r="RIU311" s="86"/>
      <c r="RIV311" s="86"/>
      <c r="RIW311" s="86"/>
      <c r="RIX311" s="86"/>
      <c r="RIY311" s="86"/>
      <c r="RIZ311" s="86"/>
      <c r="RJA311" s="86"/>
      <c r="RJB311" s="86"/>
      <c r="RJC311" s="86"/>
      <c r="RJD311" s="86"/>
      <c r="RJE311" s="86"/>
      <c r="RJF311" s="86"/>
      <c r="RJG311" s="86"/>
      <c r="RJH311" s="86"/>
      <c r="RJI311" s="86"/>
      <c r="RJJ311" s="86"/>
      <c r="RJK311" s="86"/>
      <c r="RJL311" s="86"/>
      <c r="RJM311" s="86"/>
      <c r="RJN311" s="86"/>
      <c r="RJO311" s="86"/>
      <c r="RJP311" s="86"/>
      <c r="RJQ311" s="86"/>
      <c r="RJR311" s="86"/>
      <c r="RJS311" s="86"/>
      <c r="RJT311" s="86"/>
      <c r="RJU311" s="86"/>
      <c r="RJV311" s="86"/>
      <c r="RJW311" s="86"/>
      <c r="RJX311" s="86"/>
      <c r="RJY311" s="86"/>
      <c r="RJZ311" s="86"/>
      <c r="RKA311" s="86"/>
      <c r="RKB311" s="86"/>
      <c r="RKC311" s="86"/>
      <c r="RKD311" s="86"/>
      <c r="RKE311" s="86"/>
      <c r="RKF311" s="86"/>
      <c r="RKG311" s="86"/>
      <c r="RKH311" s="86"/>
      <c r="RKI311" s="86"/>
      <c r="RKJ311" s="86"/>
      <c r="RKK311" s="86"/>
      <c r="RKL311" s="86"/>
      <c r="RKM311" s="86"/>
      <c r="RKN311" s="86"/>
      <c r="RKO311" s="86"/>
      <c r="RKP311" s="86"/>
      <c r="RKQ311" s="86"/>
      <c r="RKR311" s="86"/>
      <c r="RKS311" s="86"/>
      <c r="RKT311" s="86"/>
      <c r="RKU311" s="86"/>
      <c r="RKV311" s="86"/>
      <c r="RKW311" s="86"/>
      <c r="RKX311" s="86"/>
      <c r="RKY311" s="86"/>
      <c r="RKZ311" s="86"/>
      <c r="RLA311" s="86"/>
      <c r="RLB311" s="86"/>
      <c r="RLC311" s="86"/>
      <c r="RLD311" s="86"/>
      <c r="RLE311" s="86"/>
      <c r="RLF311" s="86"/>
      <c r="RLG311" s="86"/>
      <c r="RLH311" s="86"/>
      <c r="RLI311" s="86"/>
      <c r="RLJ311" s="86"/>
      <c r="RLK311" s="86"/>
      <c r="RLL311" s="86"/>
      <c r="RLM311" s="86"/>
      <c r="RLN311" s="86"/>
      <c r="RLO311" s="86"/>
      <c r="RLP311" s="86"/>
      <c r="RLQ311" s="86"/>
      <c r="RLR311" s="86"/>
      <c r="RLS311" s="86"/>
      <c r="RLT311" s="86"/>
      <c r="RLU311" s="86"/>
      <c r="RLV311" s="86"/>
      <c r="RLW311" s="86"/>
      <c r="RLX311" s="86"/>
      <c r="RLY311" s="86"/>
      <c r="RLZ311" s="86"/>
      <c r="RMA311" s="86"/>
      <c r="RMB311" s="86"/>
      <c r="RMC311" s="86"/>
      <c r="RMD311" s="86"/>
      <c r="RME311" s="86"/>
      <c r="RMF311" s="86"/>
      <c r="RMG311" s="86"/>
      <c r="RMH311" s="86"/>
      <c r="RMI311" s="86"/>
      <c r="RMJ311" s="86"/>
      <c r="RMK311" s="86"/>
      <c r="RML311" s="86"/>
      <c r="RMM311" s="86"/>
      <c r="RMN311" s="86"/>
      <c r="RMO311" s="86"/>
      <c r="RMP311" s="86"/>
      <c r="RMQ311" s="86"/>
      <c r="RMR311" s="86"/>
      <c r="RMS311" s="86"/>
      <c r="RMT311" s="86"/>
      <c r="RMU311" s="86"/>
      <c r="RMV311" s="86"/>
      <c r="RMW311" s="86"/>
      <c r="RMX311" s="86"/>
      <c r="RMY311" s="86"/>
      <c r="RMZ311" s="86"/>
      <c r="RNA311" s="86"/>
      <c r="RNB311" s="86"/>
      <c r="RNC311" s="86"/>
      <c r="RND311" s="86"/>
      <c r="RNE311" s="86"/>
      <c r="RNF311" s="86"/>
      <c r="RNG311" s="86"/>
      <c r="RNH311" s="86"/>
      <c r="RNI311" s="86"/>
      <c r="RNJ311" s="86"/>
      <c r="RNK311" s="86"/>
      <c r="RNL311" s="86"/>
      <c r="RNM311" s="86"/>
      <c r="RNN311" s="86"/>
      <c r="RNO311" s="86"/>
      <c r="RNP311" s="86"/>
      <c r="RNQ311" s="86"/>
      <c r="RNR311" s="86"/>
      <c r="RNS311" s="86"/>
      <c r="RNT311" s="86"/>
      <c r="RNU311" s="86"/>
      <c r="RNV311" s="86"/>
      <c r="RNW311" s="86"/>
      <c r="RNX311" s="86"/>
      <c r="RNY311" s="86"/>
      <c r="RNZ311" s="86"/>
      <c r="ROA311" s="86"/>
      <c r="ROB311" s="86"/>
      <c r="ROC311" s="86"/>
      <c r="ROD311" s="86"/>
      <c r="ROE311" s="86"/>
      <c r="ROF311" s="86"/>
      <c r="ROG311" s="86"/>
      <c r="ROH311" s="86"/>
      <c r="ROI311" s="86"/>
      <c r="ROJ311" s="86"/>
      <c r="ROK311" s="86"/>
      <c r="ROL311" s="86"/>
      <c r="ROM311" s="86"/>
      <c r="RON311" s="86"/>
      <c r="ROO311" s="86"/>
      <c r="ROP311" s="86"/>
      <c r="ROQ311" s="86"/>
      <c r="ROR311" s="86"/>
      <c r="ROS311" s="86"/>
      <c r="ROT311" s="86"/>
      <c r="ROU311" s="86"/>
      <c r="ROV311" s="86"/>
      <c r="ROW311" s="86"/>
      <c r="ROX311" s="86"/>
      <c r="ROY311" s="86"/>
      <c r="ROZ311" s="86"/>
      <c r="RPA311" s="86"/>
      <c r="RPB311" s="86"/>
      <c r="RPC311" s="86"/>
      <c r="RPD311" s="86"/>
      <c r="RPE311" s="86"/>
      <c r="RPF311" s="86"/>
      <c r="RPG311" s="86"/>
      <c r="RPH311" s="86"/>
      <c r="RPI311" s="86"/>
      <c r="RPJ311" s="86"/>
      <c r="RPK311" s="86"/>
      <c r="RPL311" s="86"/>
      <c r="RPM311" s="86"/>
      <c r="RPN311" s="86"/>
      <c r="RPO311" s="86"/>
      <c r="RPP311" s="86"/>
      <c r="RPQ311" s="86"/>
      <c r="RPR311" s="86"/>
      <c r="RPS311" s="86"/>
      <c r="RPT311" s="86"/>
      <c r="RPU311" s="86"/>
      <c r="RPV311" s="86"/>
      <c r="RPW311" s="86"/>
      <c r="RPX311" s="86"/>
      <c r="RPY311" s="86"/>
      <c r="RPZ311" s="86"/>
      <c r="RQA311" s="86"/>
      <c r="RQB311" s="86"/>
      <c r="RQC311" s="86"/>
      <c r="RQD311" s="86"/>
      <c r="RQE311" s="86"/>
      <c r="RQF311" s="86"/>
      <c r="RQG311" s="86"/>
      <c r="RQH311" s="86"/>
      <c r="RQI311" s="86"/>
      <c r="RQJ311" s="86"/>
      <c r="RQK311" s="86"/>
      <c r="RQL311" s="86"/>
      <c r="RQM311" s="86"/>
      <c r="RQN311" s="86"/>
      <c r="RQO311" s="86"/>
      <c r="RQP311" s="86"/>
      <c r="RQQ311" s="86"/>
      <c r="RQR311" s="86"/>
      <c r="RQS311" s="86"/>
      <c r="RQT311" s="86"/>
      <c r="RQU311" s="86"/>
      <c r="RQV311" s="86"/>
      <c r="RQW311" s="86"/>
      <c r="RQX311" s="86"/>
      <c r="RQY311" s="86"/>
      <c r="RQZ311" s="86"/>
      <c r="RRA311" s="86"/>
      <c r="RRB311" s="86"/>
      <c r="RRC311" s="86"/>
      <c r="RRD311" s="86"/>
      <c r="RRE311" s="86"/>
      <c r="RRF311" s="86"/>
      <c r="RRG311" s="86"/>
      <c r="RRH311" s="86"/>
      <c r="RRI311" s="86"/>
      <c r="RRJ311" s="86"/>
      <c r="RRK311" s="86"/>
      <c r="RRL311" s="86"/>
      <c r="RRM311" s="86"/>
      <c r="RRN311" s="86"/>
      <c r="RRO311" s="86"/>
      <c r="RRP311" s="86"/>
      <c r="RRQ311" s="86"/>
      <c r="RRR311" s="86"/>
      <c r="RRS311" s="86"/>
      <c r="RRT311" s="86"/>
      <c r="RRU311" s="86"/>
      <c r="RRV311" s="86"/>
      <c r="RRW311" s="86"/>
      <c r="RRX311" s="86"/>
      <c r="RRY311" s="86"/>
      <c r="RRZ311" s="86"/>
      <c r="RSA311" s="86"/>
      <c r="RSB311" s="86"/>
      <c r="RSC311" s="86"/>
      <c r="RSD311" s="86"/>
      <c r="RSE311" s="86"/>
      <c r="RSF311" s="86"/>
      <c r="RSG311" s="86"/>
      <c r="RSH311" s="86"/>
      <c r="RSI311" s="86"/>
      <c r="RSJ311" s="86"/>
      <c r="RSK311" s="86"/>
      <c r="RSL311" s="86"/>
      <c r="RSM311" s="86"/>
      <c r="RSN311" s="86"/>
      <c r="RSO311" s="86"/>
      <c r="RSP311" s="86"/>
      <c r="RSQ311" s="86"/>
      <c r="RSR311" s="86"/>
      <c r="RSS311" s="86"/>
      <c r="RST311" s="86"/>
      <c r="RSU311" s="86"/>
      <c r="RSV311" s="86"/>
      <c r="RSW311" s="86"/>
      <c r="RSX311" s="86"/>
      <c r="RSY311" s="86"/>
      <c r="RSZ311" s="86"/>
      <c r="RTA311" s="86"/>
      <c r="RTB311" s="86"/>
      <c r="RTC311" s="86"/>
      <c r="RTD311" s="86"/>
      <c r="RTE311" s="86"/>
      <c r="RTF311" s="86"/>
      <c r="RTG311" s="86"/>
      <c r="RTH311" s="86"/>
      <c r="RTI311" s="86"/>
      <c r="RTJ311" s="86"/>
      <c r="RTK311" s="86"/>
      <c r="RTL311" s="86"/>
      <c r="RTM311" s="86"/>
      <c r="RTN311" s="86"/>
      <c r="RTO311" s="86"/>
      <c r="RTP311" s="86"/>
      <c r="RTQ311" s="86"/>
      <c r="RTR311" s="86"/>
      <c r="RTS311" s="86"/>
      <c r="RTT311" s="86"/>
      <c r="RTU311" s="86"/>
      <c r="RTV311" s="86"/>
      <c r="RTW311" s="86"/>
      <c r="RTX311" s="86"/>
      <c r="RTY311" s="86"/>
      <c r="RTZ311" s="86"/>
      <c r="RUA311" s="86"/>
      <c r="RUB311" s="86"/>
      <c r="RUC311" s="86"/>
      <c r="RUD311" s="86"/>
      <c r="RUE311" s="86"/>
      <c r="RUF311" s="86"/>
      <c r="RUG311" s="86"/>
      <c r="RUH311" s="86"/>
      <c r="RUI311" s="86"/>
      <c r="RUJ311" s="86"/>
      <c r="RUK311" s="86"/>
      <c r="RUL311" s="86"/>
      <c r="RUM311" s="86"/>
      <c r="RUN311" s="86"/>
      <c r="RUO311" s="86"/>
      <c r="RUP311" s="86"/>
      <c r="RUQ311" s="86"/>
      <c r="RUR311" s="86"/>
      <c r="RUS311" s="86"/>
      <c r="RUT311" s="86"/>
      <c r="RUU311" s="86"/>
      <c r="RUV311" s="86"/>
      <c r="RUW311" s="86"/>
      <c r="RUX311" s="86"/>
      <c r="RUY311" s="86"/>
      <c r="RUZ311" s="86"/>
      <c r="RVA311" s="86"/>
      <c r="RVB311" s="86"/>
      <c r="RVC311" s="86"/>
      <c r="RVD311" s="86"/>
      <c r="RVE311" s="86"/>
      <c r="RVF311" s="86"/>
      <c r="RVG311" s="86"/>
      <c r="RVH311" s="86"/>
      <c r="RVI311" s="86"/>
      <c r="RVJ311" s="86"/>
      <c r="RVK311" s="86"/>
      <c r="RVL311" s="86"/>
      <c r="RVM311" s="86"/>
      <c r="RVN311" s="86"/>
      <c r="RVO311" s="86"/>
      <c r="RVP311" s="86"/>
      <c r="RVQ311" s="86"/>
      <c r="RVR311" s="86"/>
      <c r="RVS311" s="86"/>
      <c r="RVT311" s="86"/>
      <c r="RVU311" s="86"/>
      <c r="RVV311" s="86"/>
      <c r="RVW311" s="86"/>
      <c r="RVX311" s="86"/>
      <c r="RVY311" s="86"/>
      <c r="RVZ311" s="86"/>
      <c r="RWA311" s="86"/>
      <c r="RWB311" s="86"/>
      <c r="RWC311" s="86"/>
      <c r="RWD311" s="86"/>
      <c r="RWE311" s="86"/>
      <c r="RWF311" s="86"/>
      <c r="RWG311" s="86"/>
      <c r="RWH311" s="86"/>
      <c r="RWI311" s="86"/>
      <c r="RWJ311" s="86"/>
      <c r="RWK311" s="86"/>
      <c r="RWL311" s="86"/>
      <c r="RWM311" s="86"/>
      <c r="RWN311" s="86"/>
      <c r="RWO311" s="86"/>
      <c r="RWP311" s="86"/>
      <c r="RWQ311" s="86"/>
      <c r="RWR311" s="86"/>
      <c r="RWS311" s="86"/>
      <c r="RWT311" s="86"/>
      <c r="RWU311" s="86"/>
      <c r="RWV311" s="86"/>
      <c r="RWW311" s="86"/>
      <c r="RWX311" s="86"/>
      <c r="RWY311" s="86"/>
      <c r="RWZ311" s="86"/>
      <c r="RXA311" s="86"/>
      <c r="RXB311" s="86"/>
      <c r="RXC311" s="86"/>
      <c r="RXD311" s="86"/>
      <c r="RXE311" s="86"/>
      <c r="RXF311" s="86"/>
      <c r="RXG311" s="86"/>
      <c r="RXH311" s="86"/>
      <c r="RXI311" s="86"/>
      <c r="RXJ311" s="86"/>
      <c r="RXK311" s="86"/>
      <c r="RXL311" s="86"/>
      <c r="RXM311" s="86"/>
      <c r="RXN311" s="86"/>
      <c r="RXO311" s="86"/>
      <c r="RXP311" s="86"/>
      <c r="RXQ311" s="86"/>
      <c r="RXR311" s="86"/>
      <c r="RXS311" s="86"/>
      <c r="RXT311" s="86"/>
      <c r="RXU311" s="86"/>
      <c r="RXV311" s="86"/>
      <c r="RXW311" s="86"/>
      <c r="RXX311" s="86"/>
      <c r="RXY311" s="86"/>
      <c r="RXZ311" s="86"/>
      <c r="RYA311" s="86"/>
      <c r="RYB311" s="86"/>
      <c r="RYC311" s="86"/>
      <c r="RYD311" s="86"/>
      <c r="RYE311" s="86"/>
      <c r="RYF311" s="86"/>
      <c r="RYG311" s="86"/>
      <c r="RYH311" s="86"/>
      <c r="RYI311" s="86"/>
      <c r="RYJ311" s="86"/>
      <c r="RYK311" s="86"/>
      <c r="RYL311" s="86"/>
      <c r="RYM311" s="86"/>
      <c r="RYN311" s="86"/>
      <c r="RYO311" s="86"/>
      <c r="RYP311" s="86"/>
      <c r="RYQ311" s="86"/>
      <c r="RYR311" s="86"/>
      <c r="RYS311" s="86"/>
      <c r="RYT311" s="86"/>
      <c r="RYU311" s="86"/>
      <c r="RYV311" s="86"/>
      <c r="RYW311" s="86"/>
      <c r="RYX311" s="86"/>
      <c r="RYY311" s="86"/>
      <c r="RYZ311" s="86"/>
      <c r="RZA311" s="86"/>
      <c r="RZB311" s="86"/>
      <c r="RZC311" s="86"/>
      <c r="RZD311" s="86"/>
      <c r="RZE311" s="86"/>
      <c r="RZF311" s="86"/>
      <c r="RZG311" s="86"/>
      <c r="RZH311" s="86"/>
      <c r="RZI311" s="86"/>
      <c r="RZJ311" s="86"/>
      <c r="RZK311" s="86"/>
      <c r="RZL311" s="86"/>
      <c r="RZM311" s="86"/>
      <c r="RZN311" s="86"/>
      <c r="RZO311" s="86"/>
      <c r="RZP311" s="86"/>
      <c r="RZQ311" s="86"/>
      <c r="RZR311" s="86"/>
      <c r="RZS311" s="86"/>
      <c r="RZT311" s="86"/>
      <c r="RZU311" s="86"/>
      <c r="RZV311" s="86"/>
      <c r="RZW311" s="86"/>
      <c r="RZX311" s="86"/>
      <c r="RZY311" s="86"/>
      <c r="RZZ311" s="86"/>
      <c r="SAA311" s="86"/>
      <c r="SAB311" s="86"/>
      <c r="SAC311" s="86"/>
      <c r="SAD311" s="86"/>
      <c r="SAE311" s="86"/>
      <c r="SAF311" s="86"/>
      <c r="SAG311" s="86"/>
      <c r="SAH311" s="86"/>
      <c r="SAI311" s="86"/>
      <c r="SAJ311" s="86"/>
      <c r="SAK311" s="86"/>
      <c r="SAL311" s="86"/>
      <c r="SAM311" s="86"/>
      <c r="SAN311" s="86"/>
      <c r="SAO311" s="86"/>
      <c r="SAP311" s="86"/>
      <c r="SAQ311" s="86"/>
      <c r="SAR311" s="86"/>
      <c r="SAS311" s="86"/>
      <c r="SAT311" s="86"/>
      <c r="SAU311" s="86"/>
      <c r="SAV311" s="86"/>
      <c r="SAW311" s="86"/>
      <c r="SAX311" s="86"/>
      <c r="SAY311" s="86"/>
      <c r="SAZ311" s="86"/>
      <c r="SBA311" s="86"/>
      <c r="SBB311" s="86"/>
      <c r="SBC311" s="86"/>
      <c r="SBD311" s="86"/>
      <c r="SBE311" s="86"/>
      <c r="SBF311" s="86"/>
      <c r="SBG311" s="86"/>
      <c r="SBH311" s="86"/>
      <c r="SBI311" s="86"/>
      <c r="SBJ311" s="86"/>
      <c r="SBK311" s="86"/>
      <c r="SBL311" s="86"/>
      <c r="SBM311" s="86"/>
      <c r="SBN311" s="86"/>
      <c r="SBO311" s="86"/>
      <c r="SBP311" s="86"/>
      <c r="SBQ311" s="86"/>
      <c r="SBR311" s="86"/>
      <c r="SBS311" s="86"/>
      <c r="SBT311" s="86"/>
      <c r="SBU311" s="86"/>
      <c r="SBV311" s="86"/>
      <c r="SBW311" s="86"/>
      <c r="SBX311" s="86"/>
      <c r="SBY311" s="86"/>
      <c r="SBZ311" s="86"/>
      <c r="SCA311" s="86"/>
      <c r="SCB311" s="86"/>
      <c r="SCC311" s="86"/>
      <c r="SCD311" s="86"/>
      <c r="SCE311" s="86"/>
      <c r="SCF311" s="86"/>
      <c r="SCG311" s="86"/>
      <c r="SCH311" s="86"/>
      <c r="SCI311" s="86"/>
      <c r="SCJ311" s="86"/>
      <c r="SCK311" s="86"/>
      <c r="SCL311" s="86"/>
      <c r="SCM311" s="86"/>
      <c r="SCN311" s="86"/>
      <c r="SCO311" s="86"/>
      <c r="SCP311" s="86"/>
      <c r="SCQ311" s="86"/>
      <c r="SCR311" s="86"/>
      <c r="SCS311" s="86"/>
      <c r="SCT311" s="86"/>
      <c r="SCU311" s="86"/>
      <c r="SCV311" s="86"/>
      <c r="SCW311" s="86"/>
      <c r="SCX311" s="86"/>
      <c r="SCY311" s="86"/>
      <c r="SCZ311" s="86"/>
      <c r="SDA311" s="86"/>
      <c r="SDB311" s="86"/>
      <c r="SDC311" s="86"/>
      <c r="SDD311" s="86"/>
      <c r="SDE311" s="86"/>
      <c r="SDF311" s="86"/>
      <c r="SDG311" s="86"/>
      <c r="SDH311" s="86"/>
      <c r="SDI311" s="86"/>
      <c r="SDJ311" s="86"/>
      <c r="SDK311" s="86"/>
      <c r="SDL311" s="86"/>
      <c r="SDM311" s="86"/>
      <c r="SDN311" s="86"/>
      <c r="SDO311" s="86"/>
      <c r="SDP311" s="86"/>
      <c r="SDQ311" s="86"/>
      <c r="SDR311" s="86"/>
      <c r="SDS311" s="86"/>
      <c r="SDT311" s="86"/>
      <c r="SDU311" s="86"/>
      <c r="SDV311" s="86"/>
      <c r="SDW311" s="86"/>
      <c r="SDX311" s="86"/>
      <c r="SDY311" s="86"/>
      <c r="SDZ311" s="86"/>
      <c r="SEA311" s="86"/>
      <c r="SEB311" s="86"/>
      <c r="SEC311" s="86"/>
      <c r="SED311" s="86"/>
      <c r="SEE311" s="86"/>
      <c r="SEF311" s="86"/>
      <c r="SEG311" s="86"/>
      <c r="SEH311" s="86"/>
      <c r="SEI311" s="86"/>
      <c r="SEJ311" s="86"/>
      <c r="SEK311" s="86"/>
      <c r="SEL311" s="86"/>
      <c r="SEM311" s="86"/>
      <c r="SEN311" s="86"/>
      <c r="SEO311" s="86"/>
      <c r="SEP311" s="86"/>
      <c r="SEQ311" s="86"/>
      <c r="SER311" s="86"/>
      <c r="SES311" s="86"/>
      <c r="SET311" s="86"/>
      <c r="SEU311" s="86"/>
      <c r="SEV311" s="86"/>
      <c r="SEW311" s="86"/>
      <c r="SEX311" s="86"/>
      <c r="SEY311" s="86"/>
      <c r="SEZ311" s="86"/>
      <c r="SFA311" s="86"/>
      <c r="SFB311" s="86"/>
      <c r="SFC311" s="86"/>
      <c r="SFD311" s="86"/>
      <c r="SFE311" s="86"/>
      <c r="SFF311" s="86"/>
      <c r="SFG311" s="86"/>
      <c r="SFH311" s="86"/>
      <c r="SFI311" s="86"/>
      <c r="SFJ311" s="86"/>
      <c r="SFK311" s="86"/>
      <c r="SFL311" s="86"/>
      <c r="SFM311" s="86"/>
      <c r="SFN311" s="86"/>
      <c r="SFO311" s="86"/>
      <c r="SFP311" s="86"/>
      <c r="SFQ311" s="86"/>
      <c r="SFR311" s="86"/>
      <c r="SFS311" s="86"/>
      <c r="SFT311" s="86"/>
      <c r="SFU311" s="86"/>
      <c r="SFV311" s="86"/>
      <c r="SFW311" s="86"/>
      <c r="SFX311" s="86"/>
      <c r="SFY311" s="86"/>
      <c r="SFZ311" s="86"/>
      <c r="SGA311" s="86"/>
      <c r="SGB311" s="86"/>
      <c r="SGC311" s="86"/>
      <c r="SGD311" s="86"/>
      <c r="SGE311" s="86"/>
      <c r="SGF311" s="86"/>
      <c r="SGG311" s="86"/>
      <c r="SGH311" s="86"/>
      <c r="SGI311" s="86"/>
      <c r="SGJ311" s="86"/>
      <c r="SGK311" s="86"/>
      <c r="SGL311" s="86"/>
      <c r="SGM311" s="86"/>
      <c r="SGN311" s="86"/>
      <c r="SGO311" s="86"/>
      <c r="SGP311" s="86"/>
      <c r="SGQ311" s="86"/>
      <c r="SGR311" s="86"/>
      <c r="SGS311" s="86"/>
      <c r="SGT311" s="86"/>
      <c r="SGU311" s="86"/>
      <c r="SGV311" s="86"/>
      <c r="SGW311" s="86"/>
      <c r="SGX311" s="86"/>
      <c r="SGY311" s="86"/>
      <c r="SGZ311" s="86"/>
      <c r="SHA311" s="86"/>
      <c r="SHB311" s="86"/>
      <c r="SHC311" s="86"/>
      <c r="SHD311" s="86"/>
      <c r="SHE311" s="86"/>
      <c r="SHF311" s="86"/>
      <c r="SHG311" s="86"/>
      <c r="SHH311" s="86"/>
      <c r="SHI311" s="86"/>
      <c r="SHJ311" s="86"/>
      <c r="SHK311" s="86"/>
      <c r="SHL311" s="86"/>
      <c r="SHM311" s="86"/>
      <c r="SHN311" s="86"/>
      <c r="SHO311" s="86"/>
      <c r="SHP311" s="86"/>
      <c r="SHQ311" s="86"/>
      <c r="SHR311" s="86"/>
      <c r="SHS311" s="86"/>
      <c r="SHT311" s="86"/>
      <c r="SHU311" s="86"/>
      <c r="SHV311" s="86"/>
      <c r="SHW311" s="86"/>
      <c r="SHX311" s="86"/>
      <c r="SHY311" s="86"/>
      <c r="SHZ311" s="86"/>
      <c r="SIA311" s="86"/>
      <c r="SIB311" s="86"/>
      <c r="SIC311" s="86"/>
      <c r="SID311" s="86"/>
      <c r="SIE311" s="86"/>
      <c r="SIF311" s="86"/>
      <c r="SIG311" s="86"/>
      <c r="SIH311" s="86"/>
      <c r="SII311" s="86"/>
      <c r="SIJ311" s="86"/>
      <c r="SIK311" s="86"/>
      <c r="SIL311" s="86"/>
      <c r="SIM311" s="86"/>
      <c r="SIN311" s="86"/>
      <c r="SIO311" s="86"/>
      <c r="SIP311" s="86"/>
      <c r="SIQ311" s="86"/>
      <c r="SIR311" s="86"/>
      <c r="SIS311" s="86"/>
      <c r="SIT311" s="86"/>
      <c r="SIU311" s="86"/>
      <c r="SIV311" s="86"/>
      <c r="SIW311" s="86"/>
      <c r="SIX311" s="86"/>
      <c r="SIY311" s="86"/>
      <c r="SIZ311" s="86"/>
      <c r="SJA311" s="86"/>
      <c r="SJB311" s="86"/>
      <c r="SJC311" s="86"/>
      <c r="SJD311" s="86"/>
      <c r="SJE311" s="86"/>
      <c r="SJF311" s="86"/>
      <c r="SJG311" s="86"/>
      <c r="SJH311" s="86"/>
      <c r="SJI311" s="86"/>
      <c r="SJJ311" s="86"/>
      <c r="SJK311" s="86"/>
      <c r="SJL311" s="86"/>
      <c r="SJM311" s="86"/>
      <c r="SJN311" s="86"/>
      <c r="SJO311" s="86"/>
      <c r="SJP311" s="86"/>
      <c r="SJQ311" s="86"/>
      <c r="SJR311" s="86"/>
      <c r="SJS311" s="86"/>
      <c r="SJT311" s="86"/>
      <c r="SJU311" s="86"/>
      <c r="SJV311" s="86"/>
      <c r="SJW311" s="86"/>
      <c r="SJX311" s="86"/>
      <c r="SJY311" s="86"/>
      <c r="SJZ311" s="86"/>
      <c r="SKA311" s="86"/>
      <c r="SKB311" s="86"/>
      <c r="SKC311" s="86"/>
      <c r="SKD311" s="86"/>
      <c r="SKE311" s="86"/>
      <c r="SKF311" s="86"/>
      <c r="SKG311" s="86"/>
      <c r="SKH311" s="86"/>
      <c r="SKI311" s="86"/>
      <c r="SKJ311" s="86"/>
      <c r="SKK311" s="86"/>
      <c r="SKL311" s="86"/>
      <c r="SKM311" s="86"/>
      <c r="SKN311" s="86"/>
      <c r="SKO311" s="86"/>
      <c r="SKP311" s="86"/>
      <c r="SKQ311" s="86"/>
      <c r="SKR311" s="86"/>
      <c r="SKS311" s="86"/>
      <c r="SKT311" s="86"/>
      <c r="SKU311" s="86"/>
      <c r="SKV311" s="86"/>
      <c r="SKW311" s="86"/>
      <c r="SKX311" s="86"/>
      <c r="SKY311" s="86"/>
      <c r="SKZ311" s="86"/>
      <c r="SLA311" s="86"/>
      <c r="SLB311" s="86"/>
      <c r="SLC311" s="86"/>
      <c r="SLD311" s="86"/>
      <c r="SLE311" s="86"/>
      <c r="SLF311" s="86"/>
      <c r="SLG311" s="86"/>
      <c r="SLH311" s="86"/>
      <c r="SLI311" s="86"/>
      <c r="SLJ311" s="86"/>
      <c r="SLK311" s="86"/>
      <c r="SLL311" s="86"/>
      <c r="SLM311" s="86"/>
      <c r="SLN311" s="86"/>
      <c r="SLO311" s="86"/>
      <c r="SLP311" s="86"/>
      <c r="SLQ311" s="86"/>
      <c r="SLR311" s="86"/>
      <c r="SLS311" s="86"/>
      <c r="SLT311" s="86"/>
      <c r="SLU311" s="86"/>
      <c r="SLV311" s="86"/>
      <c r="SLW311" s="86"/>
      <c r="SLX311" s="86"/>
      <c r="SLY311" s="86"/>
      <c r="SLZ311" s="86"/>
      <c r="SMA311" s="86"/>
      <c r="SMB311" s="86"/>
      <c r="SMC311" s="86"/>
      <c r="SMD311" s="86"/>
      <c r="SME311" s="86"/>
      <c r="SMF311" s="86"/>
      <c r="SMG311" s="86"/>
      <c r="SMH311" s="86"/>
      <c r="SMI311" s="86"/>
      <c r="SMJ311" s="86"/>
      <c r="SMK311" s="86"/>
      <c r="SML311" s="86"/>
      <c r="SMM311" s="86"/>
      <c r="SMN311" s="86"/>
      <c r="SMO311" s="86"/>
      <c r="SMP311" s="86"/>
      <c r="SMQ311" s="86"/>
      <c r="SMR311" s="86"/>
      <c r="SMS311" s="86"/>
      <c r="SMT311" s="86"/>
      <c r="SMU311" s="86"/>
      <c r="SMV311" s="86"/>
      <c r="SMW311" s="86"/>
      <c r="SMX311" s="86"/>
      <c r="SMY311" s="86"/>
      <c r="SMZ311" s="86"/>
      <c r="SNA311" s="86"/>
      <c r="SNB311" s="86"/>
      <c r="SNC311" s="86"/>
      <c r="SND311" s="86"/>
      <c r="SNE311" s="86"/>
      <c r="SNF311" s="86"/>
      <c r="SNG311" s="86"/>
      <c r="SNH311" s="86"/>
      <c r="SNI311" s="86"/>
      <c r="SNJ311" s="86"/>
      <c r="SNK311" s="86"/>
      <c r="SNL311" s="86"/>
      <c r="SNM311" s="86"/>
      <c r="SNN311" s="86"/>
      <c r="SNO311" s="86"/>
      <c r="SNP311" s="86"/>
      <c r="SNQ311" s="86"/>
      <c r="SNR311" s="86"/>
      <c r="SNS311" s="86"/>
      <c r="SNT311" s="86"/>
      <c r="SNU311" s="86"/>
      <c r="SNV311" s="86"/>
      <c r="SNW311" s="86"/>
      <c r="SNX311" s="86"/>
      <c r="SNY311" s="86"/>
      <c r="SNZ311" s="86"/>
      <c r="SOA311" s="86"/>
      <c r="SOB311" s="86"/>
      <c r="SOC311" s="86"/>
      <c r="SOD311" s="86"/>
      <c r="SOE311" s="86"/>
      <c r="SOF311" s="86"/>
      <c r="SOG311" s="86"/>
      <c r="SOH311" s="86"/>
      <c r="SOI311" s="86"/>
      <c r="SOJ311" s="86"/>
      <c r="SOK311" s="86"/>
      <c r="SOL311" s="86"/>
      <c r="SOM311" s="86"/>
      <c r="SON311" s="86"/>
      <c r="SOO311" s="86"/>
      <c r="SOP311" s="86"/>
      <c r="SOQ311" s="86"/>
      <c r="SOR311" s="86"/>
      <c r="SOS311" s="86"/>
      <c r="SOT311" s="86"/>
      <c r="SOU311" s="86"/>
      <c r="SOV311" s="86"/>
      <c r="SOW311" s="86"/>
      <c r="SOX311" s="86"/>
      <c r="SOY311" s="86"/>
      <c r="SOZ311" s="86"/>
      <c r="SPA311" s="86"/>
      <c r="SPB311" s="86"/>
      <c r="SPC311" s="86"/>
      <c r="SPD311" s="86"/>
      <c r="SPE311" s="86"/>
      <c r="SPF311" s="86"/>
      <c r="SPG311" s="86"/>
      <c r="SPH311" s="86"/>
      <c r="SPI311" s="86"/>
      <c r="SPJ311" s="86"/>
      <c r="SPK311" s="86"/>
      <c r="SPL311" s="86"/>
      <c r="SPM311" s="86"/>
      <c r="SPN311" s="86"/>
      <c r="SPO311" s="86"/>
      <c r="SPP311" s="86"/>
      <c r="SPQ311" s="86"/>
      <c r="SPR311" s="86"/>
      <c r="SPS311" s="86"/>
      <c r="SPT311" s="86"/>
      <c r="SPU311" s="86"/>
      <c r="SPV311" s="86"/>
      <c r="SPW311" s="86"/>
      <c r="SPX311" s="86"/>
      <c r="SPY311" s="86"/>
      <c r="SPZ311" s="86"/>
      <c r="SQA311" s="86"/>
      <c r="SQB311" s="86"/>
      <c r="SQC311" s="86"/>
      <c r="SQD311" s="86"/>
      <c r="SQE311" s="86"/>
      <c r="SQF311" s="86"/>
      <c r="SQG311" s="86"/>
      <c r="SQH311" s="86"/>
      <c r="SQI311" s="86"/>
      <c r="SQJ311" s="86"/>
      <c r="SQK311" s="86"/>
      <c r="SQL311" s="86"/>
      <c r="SQM311" s="86"/>
      <c r="SQN311" s="86"/>
      <c r="SQO311" s="86"/>
      <c r="SQP311" s="86"/>
      <c r="SQQ311" s="86"/>
      <c r="SQR311" s="86"/>
      <c r="SQS311" s="86"/>
      <c r="SQT311" s="86"/>
      <c r="SQU311" s="86"/>
      <c r="SQV311" s="86"/>
      <c r="SQW311" s="86"/>
      <c r="SQX311" s="86"/>
      <c r="SQY311" s="86"/>
      <c r="SQZ311" s="86"/>
      <c r="SRA311" s="86"/>
      <c r="SRB311" s="86"/>
      <c r="SRC311" s="86"/>
      <c r="SRD311" s="86"/>
      <c r="SRE311" s="86"/>
      <c r="SRF311" s="86"/>
      <c r="SRG311" s="86"/>
      <c r="SRH311" s="86"/>
      <c r="SRI311" s="86"/>
      <c r="SRJ311" s="86"/>
      <c r="SRK311" s="86"/>
      <c r="SRL311" s="86"/>
      <c r="SRM311" s="86"/>
      <c r="SRN311" s="86"/>
      <c r="SRO311" s="86"/>
      <c r="SRP311" s="86"/>
      <c r="SRQ311" s="86"/>
      <c r="SRR311" s="86"/>
      <c r="SRS311" s="86"/>
      <c r="SRT311" s="86"/>
      <c r="SRU311" s="86"/>
      <c r="SRV311" s="86"/>
      <c r="SRW311" s="86"/>
      <c r="SRX311" s="86"/>
      <c r="SRY311" s="86"/>
      <c r="SRZ311" s="86"/>
      <c r="SSA311" s="86"/>
      <c r="SSB311" s="86"/>
      <c r="SSC311" s="86"/>
      <c r="SSD311" s="86"/>
      <c r="SSE311" s="86"/>
      <c r="SSF311" s="86"/>
      <c r="SSG311" s="86"/>
      <c r="SSH311" s="86"/>
      <c r="SSI311" s="86"/>
      <c r="SSJ311" s="86"/>
      <c r="SSK311" s="86"/>
      <c r="SSL311" s="86"/>
      <c r="SSM311" s="86"/>
      <c r="SSN311" s="86"/>
      <c r="SSO311" s="86"/>
      <c r="SSP311" s="86"/>
      <c r="SSQ311" s="86"/>
      <c r="SSR311" s="86"/>
      <c r="SSS311" s="86"/>
      <c r="SST311" s="86"/>
      <c r="SSU311" s="86"/>
      <c r="SSV311" s="86"/>
      <c r="SSW311" s="86"/>
      <c r="SSX311" s="86"/>
      <c r="SSY311" s="86"/>
      <c r="SSZ311" s="86"/>
      <c r="STA311" s="86"/>
      <c r="STB311" s="86"/>
      <c r="STC311" s="86"/>
      <c r="STD311" s="86"/>
      <c r="STE311" s="86"/>
      <c r="STF311" s="86"/>
      <c r="STG311" s="86"/>
      <c r="STH311" s="86"/>
      <c r="STI311" s="86"/>
      <c r="STJ311" s="86"/>
      <c r="STK311" s="86"/>
      <c r="STL311" s="86"/>
      <c r="STM311" s="86"/>
      <c r="STN311" s="86"/>
      <c r="STO311" s="86"/>
      <c r="STP311" s="86"/>
      <c r="STQ311" s="86"/>
      <c r="STR311" s="86"/>
      <c r="STS311" s="86"/>
      <c r="STT311" s="86"/>
      <c r="STU311" s="86"/>
      <c r="STV311" s="86"/>
      <c r="STW311" s="86"/>
      <c r="STX311" s="86"/>
      <c r="STY311" s="86"/>
      <c r="STZ311" s="86"/>
      <c r="SUA311" s="86"/>
      <c r="SUB311" s="86"/>
      <c r="SUC311" s="86"/>
      <c r="SUD311" s="86"/>
      <c r="SUE311" s="86"/>
      <c r="SUF311" s="86"/>
      <c r="SUG311" s="86"/>
      <c r="SUH311" s="86"/>
      <c r="SUI311" s="86"/>
      <c r="SUJ311" s="86"/>
      <c r="SUK311" s="86"/>
      <c r="SUL311" s="86"/>
      <c r="SUM311" s="86"/>
      <c r="SUN311" s="86"/>
      <c r="SUO311" s="86"/>
      <c r="SUP311" s="86"/>
      <c r="SUQ311" s="86"/>
      <c r="SUR311" s="86"/>
      <c r="SUS311" s="86"/>
      <c r="SUT311" s="86"/>
      <c r="SUU311" s="86"/>
      <c r="SUV311" s="86"/>
      <c r="SUW311" s="86"/>
      <c r="SUX311" s="86"/>
      <c r="SUY311" s="86"/>
      <c r="SUZ311" s="86"/>
      <c r="SVA311" s="86"/>
      <c r="SVB311" s="86"/>
      <c r="SVC311" s="86"/>
      <c r="SVD311" s="86"/>
      <c r="SVE311" s="86"/>
      <c r="SVF311" s="86"/>
      <c r="SVG311" s="86"/>
      <c r="SVH311" s="86"/>
      <c r="SVI311" s="86"/>
      <c r="SVJ311" s="86"/>
      <c r="SVK311" s="86"/>
      <c r="SVL311" s="86"/>
      <c r="SVM311" s="86"/>
      <c r="SVN311" s="86"/>
      <c r="SVO311" s="86"/>
      <c r="SVP311" s="86"/>
      <c r="SVQ311" s="86"/>
      <c r="SVR311" s="86"/>
      <c r="SVS311" s="86"/>
      <c r="SVT311" s="86"/>
      <c r="SVU311" s="86"/>
      <c r="SVV311" s="86"/>
      <c r="SVW311" s="86"/>
      <c r="SVX311" s="86"/>
      <c r="SVY311" s="86"/>
      <c r="SVZ311" s="86"/>
      <c r="SWA311" s="86"/>
      <c r="SWB311" s="86"/>
      <c r="SWC311" s="86"/>
      <c r="SWD311" s="86"/>
      <c r="SWE311" s="86"/>
      <c r="SWF311" s="86"/>
      <c r="SWG311" s="86"/>
      <c r="SWH311" s="86"/>
      <c r="SWI311" s="86"/>
      <c r="SWJ311" s="86"/>
      <c r="SWK311" s="86"/>
      <c r="SWL311" s="86"/>
      <c r="SWM311" s="86"/>
      <c r="SWN311" s="86"/>
      <c r="SWO311" s="86"/>
      <c r="SWP311" s="86"/>
      <c r="SWQ311" s="86"/>
      <c r="SWR311" s="86"/>
      <c r="SWS311" s="86"/>
      <c r="SWT311" s="86"/>
      <c r="SWU311" s="86"/>
      <c r="SWV311" s="86"/>
      <c r="SWW311" s="86"/>
      <c r="SWX311" s="86"/>
      <c r="SWY311" s="86"/>
      <c r="SWZ311" s="86"/>
      <c r="SXA311" s="86"/>
      <c r="SXB311" s="86"/>
      <c r="SXC311" s="86"/>
      <c r="SXD311" s="86"/>
      <c r="SXE311" s="86"/>
      <c r="SXF311" s="86"/>
      <c r="SXG311" s="86"/>
      <c r="SXH311" s="86"/>
      <c r="SXI311" s="86"/>
      <c r="SXJ311" s="86"/>
      <c r="SXK311" s="86"/>
      <c r="SXL311" s="86"/>
      <c r="SXM311" s="86"/>
      <c r="SXN311" s="86"/>
      <c r="SXO311" s="86"/>
      <c r="SXP311" s="86"/>
      <c r="SXQ311" s="86"/>
      <c r="SXR311" s="86"/>
      <c r="SXS311" s="86"/>
      <c r="SXT311" s="86"/>
      <c r="SXU311" s="86"/>
      <c r="SXV311" s="86"/>
      <c r="SXW311" s="86"/>
      <c r="SXX311" s="86"/>
      <c r="SXY311" s="86"/>
      <c r="SXZ311" s="86"/>
      <c r="SYA311" s="86"/>
      <c r="SYB311" s="86"/>
      <c r="SYC311" s="86"/>
      <c r="SYD311" s="86"/>
      <c r="SYE311" s="86"/>
      <c r="SYF311" s="86"/>
      <c r="SYG311" s="86"/>
      <c r="SYH311" s="86"/>
      <c r="SYI311" s="86"/>
      <c r="SYJ311" s="86"/>
      <c r="SYK311" s="86"/>
      <c r="SYL311" s="86"/>
      <c r="SYM311" s="86"/>
      <c r="SYN311" s="86"/>
      <c r="SYO311" s="86"/>
      <c r="SYP311" s="86"/>
      <c r="SYQ311" s="86"/>
      <c r="SYR311" s="86"/>
      <c r="SYS311" s="86"/>
      <c r="SYT311" s="86"/>
      <c r="SYU311" s="86"/>
      <c r="SYV311" s="86"/>
      <c r="SYW311" s="86"/>
      <c r="SYX311" s="86"/>
      <c r="SYY311" s="86"/>
      <c r="SYZ311" s="86"/>
      <c r="SZA311" s="86"/>
      <c r="SZB311" s="86"/>
      <c r="SZC311" s="86"/>
      <c r="SZD311" s="86"/>
      <c r="SZE311" s="86"/>
      <c r="SZF311" s="86"/>
      <c r="SZG311" s="86"/>
      <c r="SZH311" s="86"/>
      <c r="SZI311" s="86"/>
      <c r="SZJ311" s="86"/>
      <c r="SZK311" s="86"/>
      <c r="SZL311" s="86"/>
      <c r="SZM311" s="86"/>
      <c r="SZN311" s="86"/>
      <c r="SZO311" s="86"/>
      <c r="SZP311" s="86"/>
      <c r="SZQ311" s="86"/>
      <c r="SZR311" s="86"/>
      <c r="SZS311" s="86"/>
      <c r="SZT311" s="86"/>
      <c r="SZU311" s="86"/>
      <c r="SZV311" s="86"/>
      <c r="SZW311" s="86"/>
      <c r="SZX311" s="86"/>
      <c r="SZY311" s="86"/>
      <c r="SZZ311" s="86"/>
      <c r="TAA311" s="86"/>
      <c r="TAB311" s="86"/>
      <c r="TAC311" s="86"/>
      <c r="TAD311" s="86"/>
      <c r="TAE311" s="86"/>
      <c r="TAF311" s="86"/>
      <c r="TAG311" s="86"/>
      <c r="TAH311" s="86"/>
      <c r="TAI311" s="86"/>
      <c r="TAJ311" s="86"/>
      <c r="TAK311" s="86"/>
      <c r="TAL311" s="86"/>
      <c r="TAM311" s="86"/>
      <c r="TAN311" s="86"/>
      <c r="TAO311" s="86"/>
      <c r="TAP311" s="86"/>
      <c r="TAQ311" s="86"/>
      <c r="TAR311" s="86"/>
      <c r="TAS311" s="86"/>
      <c r="TAT311" s="86"/>
      <c r="TAU311" s="86"/>
      <c r="TAV311" s="86"/>
      <c r="TAW311" s="86"/>
      <c r="TAX311" s="86"/>
      <c r="TAY311" s="86"/>
      <c r="TAZ311" s="86"/>
      <c r="TBA311" s="86"/>
      <c r="TBB311" s="86"/>
      <c r="TBC311" s="86"/>
      <c r="TBD311" s="86"/>
      <c r="TBE311" s="86"/>
      <c r="TBF311" s="86"/>
      <c r="TBG311" s="86"/>
      <c r="TBH311" s="86"/>
      <c r="TBI311" s="86"/>
      <c r="TBJ311" s="86"/>
      <c r="TBK311" s="86"/>
      <c r="TBL311" s="86"/>
      <c r="TBM311" s="86"/>
      <c r="TBN311" s="86"/>
      <c r="TBO311" s="86"/>
      <c r="TBP311" s="86"/>
      <c r="TBQ311" s="86"/>
      <c r="TBR311" s="86"/>
      <c r="TBS311" s="86"/>
      <c r="TBT311" s="86"/>
      <c r="TBU311" s="86"/>
      <c r="TBV311" s="86"/>
      <c r="TBW311" s="86"/>
      <c r="TBX311" s="86"/>
      <c r="TBY311" s="86"/>
      <c r="TBZ311" s="86"/>
      <c r="TCA311" s="86"/>
      <c r="TCB311" s="86"/>
      <c r="TCC311" s="86"/>
      <c r="TCD311" s="86"/>
      <c r="TCE311" s="86"/>
      <c r="TCF311" s="86"/>
      <c r="TCG311" s="86"/>
      <c r="TCH311" s="86"/>
      <c r="TCI311" s="86"/>
      <c r="TCJ311" s="86"/>
      <c r="TCK311" s="86"/>
      <c r="TCL311" s="86"/>
      <c r="TCM311" s="86"/>
      <c r="TCN311" s="86"/>
      <c r="TCO311" s="86"/>
      <c r="TCP311" s="86"/>
      <c r="TCQ311" s="86"/>
      <c r="TCR311" s="86"/>
      <c r="TCS311" s="86"/>
      <c r="TCT311" s="86"/>
      <c r="TCU311" s="86"/>
      <c r="TCV311" s="86"/>
      <c r="TCW311" s="86"/>
      <c r="TCX311" s="86"/>
      <c r="TCY311" s="86"/>
      <c r="TCZ311" s="86"/>
      <c r="TDA311" s="86"/>
      <c r="TDB311" s="86"/>
      <c r="TDC311" s="86"/>
      <c r="TDD311" s="86"/>
      <c r="TDE311" s="86"/>
      <c r="TDF311" s="86"/>
      <c r="TDG311" s="86"/>
      <c r="TDH311" s="86"/>
      <c r="TDI311" s="86"/>
      <c r="TDJ311" s="86"/>
      <c r="TDK311" s="86"/>
      <c r="TDL311" s="86"/>
      <c r="TDM311" s="86"/>
      <c r="TDN311" s="86"/>
      <c r="TDO311" s="86"/>
      <c r="TDP311" s="86"/>
      <c r="TDQ311" s="86"/>
      <c r="TDR311" s="86"/>
      <c r="TDS311" s="86"/>
      <c r="TDT311" s="86"/>
      <c r="TDU311" s="86"/>
      <c r="TDV311" s="86"/>
      <c r="TDW311" s="86"/>
      <c r="TDX311" s="86"/>
      <c r="TDY311" s="86"/>
      <c r="TDZ311" s="86"/>
      <c r="TEA311" s="86"/>
      <c r="TEB311" s="86"/>
      <c r="TEC311" s="86"/>
      <c r="TED311" s="86"/>
      <c r="TEE311" s="86"/>
      <c r="TEF311" s="86"/>
      <c r="TEG311" s="86"/>
      <c r="TEH311" s="86"/>
      <c r="TEI311" s="86"/>
      <c r="TEJ311" s="86"/>
      <c r="TEK311" s="86"/>
      <c r="TEL311" s="86"/>
      <c r="TEM311" s="86"/>
      <c r="TEN311" s="86"/>
      <c r="TEO311" s="86"/>
      <c r="TEP311" s="86"/>
      <c r="TEQ311" s="86"/>
      <c r="TER311" s="86"/>
      <c r="TES311" s="86"/>
      <c r="TET311" s="86"/>
      <c r="TEU311" s="86"/>
      <c r="TEV311" s="86"/>
      <c r="TEW311" s="86"/>
      <c r="TEX311" s="86"/>
      <c r="TEY311" s="86"/>
      <c r="TEZ311" s="86"/>
      <c r="TFA311" s="86"/>
      <c r="TFB311" s="86"/>
      <c r="TFC311" s="86"/>
      <c r="TFD311" s="86"/>
      <c r="TFE311" s="86"/>
      <c r="TFF311" s="86"/>
      <c r="TFG311" s="86"/>
      <c r="TFH311" s="86"/>
      <c r="TFI311" s="86"/>
      <c r="TFJ311" s="86"/>
      <c r="TFK311" s="86"/>
      <c r="TFL311" s="86"/>
      <c r="TFM311" s="86"/>
      <c r="TFN311" s="86"/>
      <c r="TFO311" s="86"/>
      <c r="TFP311" s="86"/>
      <c r="TFQ311" s="86"/>
      <c r="TFR311" s="86"/>
      <c r="TFS311" s="86"/>
      <c r="TFT311" s="86"/>
      <c r="TFU311" s="86"/>
      <c r="TFV311" s="86"/>
      <c r="TFW311" s="86"/>
      <c r="TFX311" s="86"/>
      <c r="TFY311" s="86"/>
      <c r="TFZ311" s="86"/>
      <c r="TGA311" s="86"/>
      <c r="TGB311" s="86"/>
      <c r="TGC311" s="86"/>
      <c r="TGD311" s="86"/>
      <c r="TGE311" s="86"/>
      <c r="TGF311" s="86"/>
      <c r="TGG311" s="86"/>
      <c r="TGH311" s="86"/>
      <c r="TGI311" s="86"/>
      <c r="TGJ311" s="86"/>
      <c r="TGK311" s="86"/>
      <c r="TGL311" s="86"/>
      <c r="TGM311" s="86"/>
      <c r="TGN311" s="86"/>
      <c r="TGO311" s="86"/>
      <c r="TGP311" s="86"/>
      <c r="TGQ311" s="86"/>
      <c r="TGR311" s="86"/>
      <c r="TGS311" s="86"/>
      <c r="TGT311" s="86"/>
      <c r="TGU311" s="86"/>
      <c r="TGV311" s="86"/>
      <c r="TGW311" s="86"/>
      <c r="TGX311" s="86"/>
      <c r="TGY311" s="86"/>
      <c r="TGZ311" s="86"/>
      <c r="THA311" s="86"/>
      <c r="THB311" s="86"/>
      <c r="THC311" s="86"/>
      <c r="THD311" s="86"/>
      <c r="THE311" s="86"/>
      <c r="THF311" s="86"/>
      <c r="THG311" s="86"/>
      <c r="THH311" s="86"/>
      <c r="THI311" s="86"/>
      <c r="THJ311" s="86"/>
      <c r="THK311" s="86"/>
      <c r="THL311" s="86"/>
      <c r="THM311" s="86"/>
      <c r="THN311" s="86"/>
      <c r="THO311" s="86"/>
      <c r="THP311" s="86"/>
      <c r="THQ311" s="86"/>
      <c r="THR311" s="86"/>
      <c r="THS311" s="86"/>
      <c r="THT311" s="86"/>
      <c r="THU311" s="86"/>
      <c r="THV311" s="86"/>
      <c r="THW311" s="86"/>
      <c r="THX311" s="86"/>
      <c r="THY311" s="86"/>
      <c r="THZ311" s="86"/>
      <c r="TIA311" s="86"/>
      <c r="TIB311" s="86"/>
      <c r="TIC311" s="86"/>
      <c r="TID311" s="86"/>
      <c r="TIE311" s="86"/>
      <c r="TIF311" s="86"/>
      <c r="TIG311" s="86"/>
      <c r="TIH311" s="86"/>
      <c r="TII311" s="86"/>
      <c r="TIJ311" s="86"/>
      <c r="TIK311" s="86"/>
      <c r="TIL311" s="86"/>
      <c r="TIM311" s="86"/>
      <c r="TIN311" s="86"/>
      <c r="TIO311" s="86"/>
      <c r="TIP311" s="86"/>
      <c r="TIQ311" s="86"/>
      <c r="TIR311" s="86"/>
      <c r="TIS311" s="86"/>
      <c r="TIT311" s="86"/>
      <c r="TIU311" s="86"/>
      <c r="TIV311" s="86"/>
      <c r="TIW311" s="86"/>
      <c r="TIX311" s="86"/>
      <c r="TIY311" s="86"/>
      <c r="TIZ311" s="86"/>
      <c r="TJA311" s="86"/>
      <c r="TJB311" s="86"/>
      <c r="TJC311" s="86"/>
      <c r="TJD311" s="86"/>
      <c r="TJE311" s="86"/>
      <c r="TJF311" s="86"/>
      <c r="TJG311" s="86"/>
      <c r="TJH311" s="86"/>
      <c r="TJI311" s="86"/>
      <c r="TJJ311" s="86"/>
      <c r="TJK311" s="86"/>
      <c r="TJL311" s="86"/>
      <c r="TJM311" s="86"/>
      <c r="TJN311" s="86"/>
      <c r="TJO311" s="86"/>
      <c r="TJP311" s="86"/>
      <c r="TJQ311" s="86"/>
      <c r="TJR311" s="86"/>
      <c r="TJS311" s="86"/>
      <c r="TJT311" s="86"/>
      <c r="TJU311" s="86"/>
      <c r="TJV311" s="86"/>
      <c r="TJW311" s="86"/>
      <c r="TJX311" s="86"/>
      <c r="TJY311" s="86"/>
      <c r="TJZ311" s="86"/>
      <c r="TKA311" s="86"/>
      <c r="TKB311" s="86"/>
      <c r="TKC311" s="86"/>
      <c r="TKD311" s="86"/>
      <c r="TKE311" s="86"/>
      <c r="TKF311" s="86"/>
      <c r="TKG311" s="86"/>
      <c r="TKH311" s="86"/>
      <c r="TKI311" s="86"/>
      <c r="TKJ311" s="86"/>
      <c r="TKK311" s="86"/>
      <c r="TKL311" s="86"/>
      <c r="TKM311" s="86"/>
      <c r="TKN311" s="86"/>
      <c r="TKO311" s="86"/>
      <c r="TKP311" s="86"/>
      <c r="TKQ311" s="86"/>
      <c r="TKR311" s="86"/>
      <c r="TKS311" s="86"/>
      <c r="TKT311" s="86"/>
      <c r="TKU311" s="86"/>
      <c r="TKV311" s="86"/>
      <c r="TKW311" s="86"/>
      <c r="TKX311" s="86"/>
      <c r="TKY311" s="86"/>
      <c r="TKZ311" s="86"/>
      <c r="TLA311" s="86"/>
      <c r="TLB311" s="86"/>
      <c r="TLC311" s="86"/>
      <c r="TLD311" s="86"/>
      <c r="TLE311" s="86"/>
      <c r="TLF311" s="86"/>
      <c r="TLG311" s="86"/>
      <c r="TLH311" s="86"/>
      <c r="TLI311" s="86"/>
      <c r="TLJ311" s="86"/>
      <c r="TLK311" s="86"/>
      <c r="TLL311" s="86"/>
      <c r="TLM311" s="86"/>
      <c r="TLN311" s="86"/>
      <c r="TLO311" s="86"/>
      <c r="TLP311" s="86"/>
      <c r="TLQ311" s="86"/>
      <c r="TLR311" s="86"/>
      <c r="TLS311" s="86"/>
      <c r="TLT311" s="86"/>
      <c r="TLU311" s="86"/>
      <c r="TLV311" s="86"/>
      <c r="TLW311" s="86"/>
      <c r="TLX311" s="86"/>
      <c r="TLY311" s="86"/>
      <c r="TLZ311" s="86"/>
      <c r="TMA311" s="86"/>
      <c r="TMB311" s="86"/>
      <c r="TMC311" s="86"/>
      <c r="TMD311" s="86"/>
      <c r="TME311" s="86"/>
      <c r="TMF311" s="86"/>
      <c r="TMG311" s="86"/>
      <c r="TMH311" s="86"/>
      <c r="TMI311" s="86"/>
      <c r="TMJ311" s="86"/>
      <c r="TMK311" s="86"/>
      <c r="TML311" s="86"/>
      <c r="TMM311" s="86"/>
      <c r="TMN311" s="86"/>
      <c r="TMO311" s="86"/>
      <c r="TMP311" s="86"/>
      <c r="TMQ311" s="86"/>
      <c r="TMR311" s="86"/>
      <c r="TMS311" s="86"/>
      <c r="TMT311" s="86"/>
      <c r="TMU311" s="86"/>
      <c r="TMV311" s="86"/>
      <c r="TMW311" s="86"/>
      <c r="TMX311" s="86"/>
      <c r="TMY311" s="86"/>
      <c r="TMZ311" s="86"/>
      <c r="TNA311" s="86"/>
      <c r="TNB311" s="86"/>
      <c r="TNC311" s="86"/>
      <c r="TND311" s="86"/>
      <c r="TNE311" s="86"/>
      <c r="TNF311" s="86"/>
      <c r="TNG311" s="86"/>
      <c r="TNH311" s="86"/>
      <c r="TNI311" s="86"/>
      <c r="TNJ311" s="86"/>
      <c r="TNK311" s="86"/>
      <c r="TNL311" s="86"/>
      <c r="TNM311" s="86"/>
      <c r="TNN311" s="86"/>
      <c r="TNO311" s="86"/>
      <c r="TNP311" s="86"/>
      <c r="TNQ311" s="86"/>
      <c r="TNR311" s="86"/>
      <c r="TNS311" s="86"/>
      <c r="TNT311" s="86"/>
      <c r="TNU311" s="86"/>
      <c r="TNV311" s="86"/>
      <c r="TNW311" s="86"/>
      <c r="TNX311" s="86"/>
      <c r="TNY311" s="86"/>
      <c r="TNZ311" s="86"/>
      <c r="TOA311" s="86"/>
      <c r="TOB311" s="86"/>
      <c r="TOC311" s="86"/>
      <c r="TOD311" s="86"/>
      <c r="TOE311" s="86"/>
      <c r="TOF311" s="86"/>
      <c r="TOG311" s="86"/>
      <c r="TOH311" s="86"/>
      <c r="TOI311" s="86"/>
      <c r="TOJ311" s="86"/>
      <c r="TOK311" s="86"/>
      <c r="TOL311" s="86"/>
      <c r="TOM311" s="86"/>
      <c r="TON311" s="86"/>
      <c r="TOO311" s="86"/>
      <c r="TOP311" s="86"/>
      <c r="TOQ311" s="86"/>
      <c r="TOR311" s="86"/>
      <c r="TOS311" s="86"/>
      <c r="TOT311" s="86"/>
      <c r="TOU311" s="86"/>
      <c r="TOV311" s="86"/>
      <c r="TOW311" s="86"/>
      <c r="TOX311" s="86"/>
      <c r="TOY311" s="86"/>
      <c r="TOZ311" s="86"/>
      <c r="TPA311" s="86"/>
      <c r="TPB311" s="86"/>
      <c r="TPC311" s="86"/>
      <c r="TPD311" s="86"/>
      <c r="TPE311" s="86"/>
      <c r="TPF311" s="86"/>
      <c r="TPG311" s="86"/>
      <c r="TPH311" s="86"/>
      <c r="TPI311" s="86"/>
      <c r="TPJ311" s="86"/>
      <c r="TPK311" s="86"/>
      <c r="TPL311" s="86"/>
      <c r="TPM311" s="86"/>
      <c r="TPN311" s="86"/>
      <c r="TPO311" s="86"/>
      <c r="TPP311" s="86"/>
      <c r="TPQ311" s="86"/>
      <c r="TPR311" s="86"/>
      <c r="TPS311" s="86"/>
      <c r="TPT311" s="86"/>
      <c r="TPU311" s="86"/>
      <c r="TPV311" s="86"/>
      <c r="TPW311" s="86"/>
      <c r="TPX311" s="86"/>
      <c r="TPY311" s="86"/>
      <c r="TPZ311" s="86"/>
      <c r="TQA311" s="86"/>
      <c r="TQB311" s="86"/>
      <c r="TQC311" s="86"/>
      <c r="TQD311" s="86"/>
      <c r="TQE311" s="86"/>
      <c r="TQF311" s="86"/>
      <c r="TQG311" s="86"/>
      <c r="TQH311" s="86"/>
      <c r="TQI311" s="86"/>
      <c r="TQJ311" s="86"/>
      <c r="TQK311" s="86"/>
      <c r="TQL311" s="86"/>
      <c r="TQM311" s="86"/>
      <c r="TQN311" s="86"/>
      <c r="TQO311" s="86"/>
      <c r="TQP311" s="86"/>
      <c r="TQQ311" s="86"/>
      <c r="TQR311" s="86"/>
      <c r="TQS311" s="86"/>
      <c r="TQT311" s="86"/>
      <c r="TQU311" s="86"/>
      <c r="TQV311" s="86"/>
      <c r="TQW311" s="86"/>
      <c r="TQX311" s="86"/>
      <c r="TQY311" s="86"/>
      <c r="TQZ311" s="86"/>
      <c r="TRA311" s="86"/>
      <c r="TRB311" s="86"/>
      <c r="TRC311" s="86"/>
      <c r="TRD311" s="86"/>
      <c r="TRE311" s="86"/>
      <c r="TRF311" s="86"/>
      <c r="TRG311" s="86"/>
      <c r="TRH311" s="86"/>
      <c r="TRI311" s="86"/>
      <c r="TRJ311" s="86"/>
      <c r="TRK311" s="86"/>
      <c r="TRL311" s="86"/>
      <c r="TRM311" s="86"/>
      <c r="TRN311" s="86"/>
      <c r="TRO311" s="86"/>
      <c r="TRP311" s="86"/>
      <c r="TRQ311" s="86"/>
      <c r="TRR311" s="86"/>
      <c r="TRS311" s="86"/>
      <c r="TRT311" s="86"/>
      <c r="TRU311" s="86"/>
      <c r="TRV311" s="86"/>
      <c r="TRW311" s="86"/>
      <c r="TRX311" s="86"/>
      <c r="TRY311" s="86"/>
      <c r="TRZ311" s="86"/>
      <c r="TSA311" s="86"/>
      <c r="TSB311" s="86"/>
      <c r="TSC311" s="86"/>
      <c r="TSD311" s="86"/>
      <c r="TSE311" s="86"/>
      <c r="TSF311" s="86"/>
      <c r="TSG311" s="86"/>
      <c r="TSH311" s="86"/>
      <c r="TSI311" s="86"/>
      <c r="TSJ311" s="86"/>
      <c r="TSK311" s="86"/>
      <c r="TSL311" s="86"/>
      <c r="TSM311" s="86"/>
      <c r="TSN311" s="86"/>
      <c r="TSO311" s="86"/>
      <c r="TSP311" s="86"/>
      <c r="TSQ311" s="86"/>
      <c r="TSR311" s="86"/>
      <c r="TSS311" s="86"/>
      <c r="TST311" s="86"/>
      <c r="TSU311" s="86"/>
      <c r="TSV311" s="86"/>
      <c r="TSW311" s="86"/>
      <c r="TSX311" s="86"/>
      <c r="TSY311" s="86"/>
      <c r="TSZ311" s="86"/>
      <c r="TTA311" s="86"/>
      <c r="TTB311" s="86"/>
      <c r="TTC311" s="86"/>
      <c r="TTD311" s="86"/>
      <c r="TTE311" s="86"/>
      <c r="TTF311" s="86"/>
      <c r="TTG311" s="86"/>
      <c r="TTH311" s="86"/>
      <c r="TTI311" s="86"/>
      <c r="TTJ311" s="86"/>
      <c r="TTK311" s="86"/>
      <c r="TTL311" s="86"/>
      <c r="TTM311" s="86"/>
      <c r="TTN311" s="86"/>
      <c r="TTO311" s="86"/>
      <c r="TTP311" s="86"/>
      <c r="TTQ311" s="86"/>
      <c r="TTR311" s="86"/>
      <c r="TTS311" s="86"/>
      <c r="TTT311" s="86"/>
      <c r="TTU311" s="86"/>
      <c r="TTV311" s="86"/>
      <c r="TTW311" s="86"/>
      <c r="TTX311" s="86"/>
      <c r="TTY311" s="86"/>
      <c r="TTZ311" s="86"/>
      <c r="TUA311" s="86"/>
      <c r="TUB311" s="86"/>
      <c r="TUC311" s="86"/>
      <c r="TUD311" s="86"/>
      <c r="TUE311" s="86"/>
      <c r="TUF311" s="86"/>
      <c r="TUG311" s="86"/>
      <c r="TUH311" s="86"/>
      <c r="TUI311" s="86"/>
      <c r="TUJ311" s="86"/>
      <c r="TUK311" s="86"/>
      <c r="TUL311" s="86"/>
      <c r="TUM311" s="86"/>
      <c r="TUN311" s="86"/>
      <c r="TUO311" s="86"/>
      <c r="TUP311" s="86"/>
      <c r="TUQ311" s="86"/>
      <c r="TUR311" s="86"/>
      <c r="TUS311" s="86"/>
      <c r="TUT311" s="86"/>
      <c r="TUU311" s="86"/>
      <c r="TUV311" s="86"/>
      <c r="TUW311" s="86"/>
      <c r="TUX311" s="86"/>
      <c r="TUY311" s="86"/>
      <c r="TUZ311" s="86"/>
      <c r="TVA311" s="86"/>
      <c r="TVB311" s="86"/>
      <c r="TVC311" s="86"/>
      <c r="TVD311" s="86"/>
      <c r="TVE311" s="86"/>
      <c r="TVF311" s="86"/>
      <c r="TVG311" s="86"/>
      <c r="TVH311" s="86"/>
      <c r="TVI311" s="86"/>
      <c r="TVJ311" s="86"/>
      <c r="TVK311" s="86"/>
      <c r="TVL311" s="86"/>
      <c r="TVM311" s="86"/>
      <c r="TVN311" s="86"/>
      <c r="TVO311" s="86"/>
      <c r="TVP311" s="86"/>
      <c r="TVQ311" s="86"/>
      <c r="TVR311" s="86"/>
      <c r="TVS311" s="86"/>
      <c r="TVT311" s="86"/>
      <c r="TVU311" s="86"/>
      <c r="TVV311" s="86"/>
      <c r="TVW311" s="86"/>
      <c r="TVX311" s="86"/>
      <c r="TVY311" s="86"/>
      <c r="TVZ311" s="86"/>
      <c r="TWA311" s="86"/>
      <c r="TWB311" s="86"/>
      <c r="TWC311" s="86"/>
      <c r="TWD311" s="86"/>
      <c r="TWE311" s="86"/>
      <c r="TWF311" s="86"/>
      <c r="TWG311" s="86"/>
      <c r="TWH311" s="86"/>
      <c r="TWI311" s="86"/>
      <c r="TWJ311" s="86"/>
      <c r="TWK311" s="86"/>
      <c r="TWL311" s="86"/>
      <c r="TWM311" s="86"/>
      <c r="TWN311" s="86"/>
      <c r="TWO311" s="86"/>
      <c r="TWP311" s="86"/>
      <c r="TWQ311" s="86"/>
      <c r="TWR311" s="86"/>
      <c r="TWS311" s="86"/>
      <c r="TWT311" s="86"/>
      <c r="TWU311" s="86"/>
      <c r="TWV311" s="86"/>
      <c r="TWW311" s="86"/>
      <c r="TWX311" s="86"/>
      <c r="TWY311" s="86"/>
      <c r="TWZ311" s="86"/>
      <c r="TXA311" s="86"/>
      <c r="TXB311" s="86"/>
      <c r="TXC311" s="86"/>
      <c r="TXD311" s="86"/>
      <c r="TXE311" s="86"/>
      <c r="TXF311" s="86"/>
      <c r="TXG311" s="86"/>
      <c r="TXH311" s="86"/>
      <c r="TXI311" s="86"/>
      <c r="TXJ311" s="86"/>
      <c r="TXK311" s="86"/>
      <c r="TXL311" s="86"/>
      <c r="TXM311" s="86"/>
      <c r="TXN311" s="86"/>
      <c r="TXO311" s="86"/>
      <c r="TXP311" s="86"/>
      <c r="TXQ311" s="86"/>
      <c r="TXR311" s="86"/>
      <c r="TXS311" s="86"/>
      <c r="TXT311" s="86"/>
      <c r="TXU311" s="86"/>
      <c r="TXV311" s="86"/>
      <c r="TXW311" s="86"/>
      <c r="TXX311" s="86"/>
      <c r="TXY311" s="86"/>
      <c r="TXZ311" s="86"/>
      <c r="TYA311" s="86"/>
      <c r="TYB311" s="86"/>
      <c r="TYC311" s="86"/>
      <c r="TYD311" s="86"/>
      <c r="TYE311" s="86"/>
      <c r="TYF311" s="86"/>
      <c r="TYG311" s="86"/>
      <c r="TYH311" s="86"/>
      <c r="TYI311" s="86"/>
      <c r="TYJ311" s="86"/>
      <c r="TYK311" s="86"/>
      <c r="TYL311" s="86"/>
      <c r="TYM311" s="86"/>
      <c r="TYN311" s="86"/>
      <c r="TYO311" s="86"/>
      <c r="TYP311" s="86"/>
      <c r="TYQ311" s="86"/>
      <c r="TYR311" s="86"/>
      <c r="TYS311" s="86"/>
      <c r="TYT311" s="86"/>
      <c r="TYU311" s="86"/>
      <c r="TYV311" s="86"/>
      <c r="TYW311" s="86"/>
      <c r="TYX311" s="86"/>
      <c r="TYY311" s="86"/>
      <c r="TYZ311" s="86"/>
      <c r="TZA311" s="86"/>
      <c r="TZB311" s="86"/>
      <c r="TZC311" s="86"/>
      <c r="TZD311" s="86"/>
      <c r="TZE311" s="86"/>
      <c r="TZF311" s="86"/>
      <c r="TZG311" s="86"/>
      <c r="TZH311" s="86"/>
      <c r="TZI311" s="86"/>
      <c r="TZJ311" s="86"/>
      <c r="TZK311" s="86"/>
      <c r="TZL311" s="86"/>
      <c r="TZM311" s="86"/>
      <c r="TZN311" s="86"/>
      <c r="TZO311" s="86"/>
      <c r="TZP311" s="86"/>
      <c r="TZQ311" s="86"/>
      <c r="TZR311" s="86"/>
      <c r="TZS311" s="86"/>
      <c r="TZT311" s="86"/>
      <c r="TZU311" s="86"/>
      <c r="TZV311" s="86"/>
      <c r="TZW311" s="86"/>
      <c r="TZX311" s="86"/>
      <c r="TZY311" s="86"/>
      <c r="TZZ311" s="86"/>
      <c r="UAA311" s="86"/>
      <c r="UAB311" s="86"/>
      <c r="UAC311" s="86"/>
      <c r="UAD311" s="86"/>
      <c r="UAE311" s="86"/>
      <c r="UAF311" s="86"/>
      <c r="UAG311" s="86"/>
      <c r="UAH311" s="86"/>
      <c r="UAI311" s="86"/>
      <c r="UAJ311" s="86"/>
      <c r="UAK311" s="86"/>
      <c r="UAL311" s="86"/>
      <c r="UAM311" s="86"/>
      <c r="UAN311" s="86"/>
      <c r="UAO311" s="86"/>
      <c r="UAP311" s="86"/>
      <c r="UAQ311" s="86"/>
      <c r="UAR311" s="86"/>
      <c r="UAS311" s="86"/>
      <c r="UAT311" s="86"/>
      <c r="UAU311" s="86"/>
      <c r="UAV311" s="86"/>
      <c r="UAW311" s="86"/>
      <c r="UAX311" s="86"/>
      <c r="UAY311" s="86"/>
      <c r="UAZ311" s="86"/>
      <c r="UBA311" s="86"/>
      <c r="UBB311" s="86"/>
      <c r="UBC311" s="86"/>
      <c r="UBD311" s="86"/>
      <c r="UBE311" s="86"/>
      <c r="UBF311" s="86"/>
      <c r="UBG311" s="86"/>
      <c r="UBH311" s="86"/>
      <c r="UBI311" s="86"/>
      <c r="UBJ311" s="86"/>
      <c r="UBK311" s="86"/>
      <c r="UBL311" s="86"/>
      <c r="UBM311" s="86"/>
      <c r="UBN311" s="86"/>
      <c r="UBO311" s="86"/>
      <c r="UBP311" s="86"/>
      <c r="UBQ311" s="86"/>
      <c r="UBR311" s="86"/>
      <c r="UBS311" s="86"/>
      <c r="UBT311" s="86"/>
      <c r="UBU311" s="86"/>
      <c r="UBV311" s="86"/>
      <c r="UBW311" s="86"/>
      <c r="UBX311" s="86"/>
      <c r="UBY311" s="86"/>
      <c r="UBZ311" s="86"/>
      <c r="UCA311" s="86"/>
      <c r="UCB311" s="86"/>
      <c r="UCC311" s="86"/>
      <c r="UCD311" s="86"/>
      <c r="UCE311" s="86"/>
      <c r="UCF311" s="86"/>
      <c r="UCG311" s="86"/>
      <c r="UCH311" s="86"/>
      <c r="UCI311" s="86"/>
      <c r="UCJ311" s="86"/>
      <c r="UCK311" s="86"/>
      <c r="UCL311" s="86"/>
      <c r="UCM311" s="86"/>
      <c r="UCN311" s="86"/>
      <c r="UCO311" s="86"/>
      <c r="UCP311" s="86"/>
      <c r="UCQ311" s="86"/>
      <c r="UCR311" s="86"/>
      <c r="UCS311" s="86"/>
      <c r="UCT311" s="86"/>
      <c r="UCU311" s="86"/>
      <c r="UCV311" s="86"/>
      <c r="UCW311" s="86"/>
      <c r="UCX311" s="86"/>
      <c r="UCY311" s="86"/>
      <c r="UCZ311" s="86"/>
      <c r="UDA311" s="86"/>
      <c r="UDB311" s="86"/>
      <c r="UDC311" s="86"/>
      <c r="UDD311" s="86"/>
      <c r="UDE311" s="86"/>
      <c r="UDF311" s="86"/>
      <c r="UDG311" s="86"/>
      <c r="UDH311" s="86"/>
      <c r="UDI311" s="86"/>
      <c r="UDJ311" s="86"/>
      <c r="UDK311" s="86"/>
      <c r="UDL311" s="86"/>
      <c r="UDM311" s="86"/>
      <c r="UDN311" s="86"/>
      <c r="UDO311" s="86"/>
      <c r="UDP311" s="86"/>
      <c r="UDQ311" s="86"/>
      <c r="UDR311" s="86"/>
      <c r="UDS311" s="86"/>
      <c r="UDT311" s="86"/>
      <c r="UDU311" s="86"/>
      <c r="UDV311" s="86"/>
      <c r="UDW311" s="86"/>
      <c r="UDX311" s="86"/>
      <c r="UDY311" s="86"/>
      <c r="UDZ311" s="86"/>
      <c r="UEA311" s="86"/>
      <c r="UEB311" s="86"/>
      <c r="UEC311" s="86"/>
      <c r="UED311" s="86"/>
      <c r="UEE311" s="86"/>
      <c r="UEF311" s="86"/>
      <c r="UEG311" s="86"/>
      <c r="UEH311" s="86"/>
      <c r="UEI311" s="86"/>
      <c r="UEJ311" s="86"/>
      <c r="UEK311" s="86"/>
      <c r="UEL311" s="86"/>
      <c r="UEM311" s="86"/>
      <c r="UEN311" s="86"/>
      <c r="UEO311" s="86"/>
      <c r="UEP311" s="86"/>
      <c r="UEQ311" s="86"/>
      <c r="UER311" s="86"/>
      <c r="UES311" s="86"/>
      <c r="UET311" s="86"/>
      <c r="UEU311" s="86"/>
      <c r="UEV311" s="86"/>
      <c r="UEW311" s="86"/>
      <c r="UEX311" s="86"/>
      <c r="UEY311" s="86"/>
      <c r="UEZ311" s="86"/>
      <c r="UFA311" s="86"/>
      <c r="UFB311" s="86"/>
      <c r="UFC311" s="86"/>
      <c r="UFD311" s="86"/>
      <c r="UFE311" s="86"/>
      <c r="UFF311" s="86"/>
      <c r="UFG311" s="86"/>
      <c r="UFH311" s="86"/>
      <c r="UFI311" s="86"/>
      <c r="UFJ311" s="86"/>
      <c r="UFK311" s="86"/>
      <c r="UFL311" s="86"/>
      <c r="UFM311" s="86"/>
      <c r="UFN311" s="86"/>
      <c r="UFO311" s="86"/>
      <c r="UFP311" s="86"/>
      <c r="UFQ311" s="86"/>
      <c r="UFR311" s="86"/>
      <c r="UFS311" s="86"/>
      <c r="UFT311" s="86"/>
      <c r="UFU311" s="86"/>
      <c r="UFV311" s="86"/>
      <c r="UFW311" s="86"/>
      <c r="UFX311" s="86"/>
      <c r="UFY311" s="86"/>
      <c r="UFZ311" s="86"/>
      <c r="UGA311" s="86"/>
      <c r="UGB311" s="86"/>
      <c r="UGC311" s="86"/>
      <c r="UGD311" s="86"/>
      <c r="UGE311" s="86"/>
      <c r="UGF311" s="86"/>
      <c r="UGG311" s="86"/>
      <c r="UGH311" s="86"/>
      <c r="UGI311" s="86"/>
      <c r="UGJ311" s="86"/>
      <c r="UGK311" s="86"/>
      <c r="UGL311" s="86"/>
      <c r="UGM311" s="86"/>
      <c r="UGN311" s="86"/>
      <c r="UGO311" s="86"/>
      <c r="UGP311" s="86"/>
      <c r="UGQ311" s="86"/>
      <c r="UGR311" s="86"/>
      <c r="UGS311" s="86"/>
      <c r="UGT311" s="86"/>
      <c r="UGU311" s="86"/>
      <c r="UGV311" s="86"/>
      <c r="UGW311" s="86"/>
      <c r="UGX311" s="86"/>
      <c r="UGY311" s="86"/>
      <c r="UGZ311" s="86"/>
      <c r="UHA311" s="86"/>
      <c r="UHB311" s="86"/>
      <c r="UHC311" s="86"/>
      <c r="UHD311" s="86"/>
      <c r="UHE311" s="86"/>
      <c r="UHF311" s="86"/>
      <c r="UHG311" s="86"/>
      <c r="UHH311" s="86"/>
      <c r="UHI311" s="86"/>
      <c r="UHJ311" s="86"/>
      <c r="UHK311" s="86"/>
      <c r="UHL311" s="86"/>
      <c r="UHM311" s="86"/>
      <c r="UHN311" s="86"/>
      <c r="UHO311" s="86"/>
      <c r="UHP311" s="86"/>
      <c r="UHQ311" s="86"/>
      <c r="UHR311" s="86"/>
      <c r="UHS311" s="86"/>
      <c r="UHT311" s="86"/>
      <c r="UHU311" s="86"/>
      <c r="UHV311" s="86"/>
      <c r="UHW311" s="86"/>
      <c r="UHX311" s="86"/>
      <c r="UHY311" s="86"/>
      <c r="UHZ311" s="86"/>
      <c r="UIA311" s="86"/>
      <c r="UIB311" s="86"/>
      <c r="UIC311" s="86"/>
      <c r="UID311" s="86"/>
      <c r="UIE311" s="86"/>
      <c r="UIF311" s="86"/>
      <c r="UIG311" s="86"/>
      <c r="UIH311" s="86"/>
      <c r="UII311" s="86"/>
      <c r="UIJ311" s="86"/>
      <c r="UIK311" s="86"/>
      <c r="UIL311" s="86"/>
      <c r="UIM311" s="86"/>
      <c r="UIN311" s="86"/>
      <c r="UIO311" s="86"/>
      <c r="UIP311" s="86"/>
      <c r="UIQ311" s="86"/>
      <c r="UIR311" s="86"/>
      <c r="UIS311" s="86"/>
      <c r="UIT311" s="86"/>
      <c r="UIU311" s="86"/>
      <c r="UIV311" s="86"/>
      <c r="UIW311" s="86"/>
      <c r="UIX311" s="86"/>
      <c r="UIY311" s="86"/>
      <c r="UIZ311" s="86"/>
      <c r="UJA311" s="86"/>
      <c r="UJB311" s="86"/>
      <c r="UJC311" s="86"/>
      <c r="UJD311" s="86"/>
      <c r="UJE311" s="86"/>
      <c r="UJF311" s="86"/>
      <c r="UJG311" s="86"/>
      <c r="UJH311" s="86"/>
      <c r="UJI311" s="86"/>
      <c r="UJJ311" s="86"/>
      <c r="UJK311" s="86"/>
      <c r="UJL311" s="86"/>
      <c r="UJM311" s="86"/>
      <c r="UJN311" s="86"/>
      <c r="UJO311" s="86"/>
      <c r="UJP311" s="86"/>
      <c r="UJQ311" s="86"/>
      <c r="UJR311" s="86"/>
      <c r="UJS311" s="86"/>
      <c r="UJT311" s="86"/>
      <c r="UJU311" s="86"/>
      <c r="UJV311" s="86"/>
      <c r="UJW311" s="86"/>
      <c r="UJX311" s="86"/>
      <c r="UJY311" s="86"/>
      <c r="UJZ311" s="86"/>
      <c r="UKA311" s="86"/>
      <c r="UKB311" s="86"/>
      <c r="UKC311" s="86"/>
      <c r="UKD311" s="86"/>
      <c r="UKE311" s="86"/>
      <c r="UKF311" s="86"/>
      <c r="UKG311" s="86"/>
      <c r="UKH311" s="86"/>
      <c r="UKI311" s="86"/>
      <c r="UKJ311" s="86"/>
      <c r="UKK311" s="86"/>
      <c r="UKL311" s="86"/>
      <c r="UKM311" s="86"/>
      <c r="UKN311" s="86"/>
      <c r="UKO311" s="86"/>
      <c r="UKP311" s="86"/>
      <c r="UKQ311" s="86"/>
      <c r="UKR311" s="86"/>
      <c r="UKS311" s="86"/>
      <c r="UKT311" s="86"/>
      <c r="UKU311" s="86"/>
      <c r="UKV311" s="86"/>
      <c r="UKW311" s="86"/>
      <c r="UKX311" s="86"/>
      <c r="UKY311" s="86"/>
      <c r="UKZ311" s="86"/>
      <c r="ULA311" s="86"/>
      <c r="ULB311" s="86"/>
      <c r="ULC311" s="86"/>
      <c r="ULD311" s="86"/>
      <c r="ULE311" s="86"/>
      <c r="ULF311" s="86"/>
      <c r="ULG311" s="86"/>
      <c r="ULH311" s="86"/>
      <c r="ULI311" s="86"/>
      <c r="ULJ311" s="86"/>
      <c r="ULK311" s="86"/>
      <c r="ULL311" s="86"/>
      <c r="ULM311" s="86"/>
      <c r="ULN311" s="86"/>
      <c r="ULO311" s="86"/>
      <c r="ULP311" s="86"/>
      <c r="ULQ311" s="86"/>
      <c r="ULR311" s="86"/>
      <c r="ULS311" s="86"/>
      <c r="ULT311" s="86"/>
      <c r="ULU311" s="86"/>
      <c r="ULV311" s="86"/>
      <c r="ULW311" s="86"/>
      <c r="ULX311" s="86"/>
      <c r="ULY311" s="86"/>
      <c r="ULZ311" s="86"/>
      <c r="UMA311" s="86"/>
      <c r="UMB311" s="86"/>
      <c r="UMC311" s="86"/>
      <c r="UMD311" s="86"/>
      <c r="UME311" s="86"/>
      <c r="UMF311" s="86"/>
      <c r="UMG311" s="86"/>
      <c r="UMH311" s="86"/>
      <c r="UMI311" s="86"/>
      <c r="UMJ311" s="86"/>
      <c r="UMK311" s="86"/>
      <c r="UML311" s="86"/>
      <c r="UMM311" s="86"/>
      <c r="UMN311" s="86"/>
      <c r="UMO311" s="86"/>
      <c r="UMP311" s="86"/>
      <c r="UMQ311" s="86"/>
      <c r="UMR311" s="86"/>
      <c r="UMS311" s="86"/>
      <c r="UMT311" s="86"/>
      <c r="UMU311" s="86"/>
      <c r="UMV311" s="86"/>
      <c r="UMW311" s="86"/>
      <c r="UMX311" s="86"/>
      <c r="UMY311" s="86"/>
      <c r="UMZ311" s="86"/>
      <c r="UNA311" s="86"/>
      <c r="UNB311" s="86"/>
      <c r="UNC311" s="86"/>
      <c r="UND311" s="86"/>
      <c r="UNE311" s="86"/>
      <c r="UNF311" s="86"/>
      <c r="UNG311" s="86"/>
      <c r="UNH311" s="86"/>
      <c r="UNI311" s="86"/>
      <c r="UNJ311" s="86"/>
      <c r="UNK311" s="86"/>
      <c r="UNL311" s="86"/>
      <c r="UNM311" s="86"/>
      <c r="UNN311" s="86"/>
      <c r="UNO311" s="86"/>
      <c r="UNP311" s="86"/>
      <c r="UNQ311" s="86"/>
      <c r="UNR311" s="86"/>
      <c r="UNS311" s="86"/>
      <c r="UNT311" s="86"/>
      <c r="UNU311" s="86"/>
      <c r="UNV311" s="86"/>
      <c r="UNW311" s="86"/>
      <c r="UNX311" s="86"/>
      <c r="UNY311" s="86"/>
      <c r="UNZ311" s="86"/>
      <c r="UOA311" s="86"/>
      <c r="UOB311" s="86"/>
      <c r="UOC311" s="86"/>
      <c r="UOD311" s="86"/>
      <c r="UOE311" s="86"/>
      <c r="UOF311" s="86"/>
      <c r="UOG311" s="86"/>
      <c r="UOH311" s="86"/>
      <c r="UOI311" s="86"/>
      <c r="UOJ311" s="86"/>
      <c r="UOK311" s="86"/>
      <c r="UOL311" s="86"/>
      <c r="UOM311" s="86"/>
      <c r="UON311" s="86"/>
      <c r="UOO311" s="86"/>
      <c r="UOP311" s="86"/>
      <c r="UOQ311" s="86"/>
      <c r="UOR311" s="86"/>
      <c r="UOS311" s="86"/>
      <c r="UOT311" s="86"/>
      <c r="UOU311" s="86"/>
      <c r="UOV311" s="86"/>
      <c r="UOW311" s="86"/>
      <c r="UOX311" s="86"/>
      <c r="UOY311" s="86"/>
      <c r="UOZ311" s="86"/>
      <c r="UPA311" s="86"/>
      <c r="UPB311" s="86"/>
      <c r="UPC311" s="86"/>
      <c r="UPD311" s="86"/>
      <c r="UPE311" s="86"/>
      <c r="UPF311" s="86"/>
      <c r="UPG311" s="86"/>
      <c r="UPH311" s="86"/>
      <c r="UPI311" s="86"/>
      <c r="UPJ311" s="86"/>
      <c r="UPK311" s="86"/>
      <c r="UPL311" s="86"/>
      <c r="UPM311" s="86"/>
      <c r="UPN311" s="86"/>
      <c r="UPO311" s="86"/>
      <c r="UPP311" s="86"/>
      <c r="UPQ311" s="86"/>
      <c r="UPR311" s="86"/>
      <c r="UPS311" s="86"/>
      <c r="UPT311" s="86"/>
      <c r="UPU311" s="86"/>
      <c r="UPV311" s="86"/>
      <c r="UPW311" s="86"/>
      <c r="UPX311" s="86"/>
      <c r="UPY311" s="86"/>
      <c r="UPZ311" s="86"/>
      <c r="UQA311" s="86"/>
      <c r="UQB311" s="86"/>
      <c r="UQC311" s="86"/>
      <c r="UQD311" s="86"/>
      <c r="UQE311" s="86"/>
      <c r="UQF311" s="86"/>
      <c r="UQG311" s="86"/>
      <c r="UQH311" s="86"/>
      <c r="UQI311" s="86"/>
      <c r="UQJ311" s="86"/>
      <c r="UQK311" s="86"/>
      <c r="UQL311" s="86"/>
      <c r="UQM311" s="86"/>
      <c r="UQN311" s="86"/>
      <c r="UQO311" s="86"/>
      <c r="UQP311" s="86"/>
      <c r="UQQ311" s="86"/>
      <c r="UQR311" s="86"/>
      <c r="UQS311" s="86"/>
      <c r="UQT311" s="86"/>
      <c r="UQU311" s="86"/>
      <c r="UQV311" s="86"/>
      <c r="UQW311" s="86"/>
      <c r="UQX311" s="86"/>
      <c r="UQY311" s="86"/>
      <c r="UQZ311" s="86"/>
      <c r="URA311" s="86"/>
      <c r="URB311" s="86"/>
      <c r="URC311" s="86"/>
      <c r="URD311" s="86"/>
      <c r="URE311" s="86"/>
      <c r="URF311" s="86"/>
      <c r="URG311" s="86"/>
      <c r="URH311" s="86"/>
      <c r="URI311" s="86"/>
      <c r="URJ311" s="86"/>
      <c r="URK311" s="86"/>
      <c r="URL311" s="86"/>
      <c r="URM311" s="86"/>
      <c r="URN311" s="86"/>
      <c r="URO311" s="86"/>
      <c r="URP311" s="86"/>
      <c r="URQ311" s="86"/>
      <c r="URR311" s="86"/>
      <c r="URS311" s="86"/>
      <c r="URT311" s="86"/>
      <c r="URU311" s="86"/>
      <c r="URV311" s="86"/>
      <c r="URW311" s="86"/>
      <c r="URX311" s="86"/>
      <c r="URY311" s="86"/>
      <c r="URZ311" s="86"/>
      <c r="USA311" s="86"/>
      <c r="USB311" s="86"/>
      <c r="USC311" s="86"/>
      <c r="USD311" s="86"/>
      <c r="USE311" s="86"/>
      <c r="USF311" s="86"/>
      <c r="USG311" s="86"/>
      <c r="USH311" s="86"/>
      <c r="USI311" s="86"/>
      <c r="USJ311" s="86"/>
      <c r="USK311" s="86"/>
      <c r="USL311" s="86"/>
      <c r="USM311" s="86"/>
      <c r="USN311" s="86"/>
      <c r="USO311" s="86"/>
      <c r="USP311" s="86"/>
      <c r="USQ311" s="86"/>
      <c r="USR311" s="86"/>
      <c r="USS311" s="86"/>
      <c r="UST311" s="86"/>
      <c r="USU311" s="86"/>
      <c r="USV311" s="86"/>
      <c r="USW311" s="86"/>
      <c r="USX311" s="86"/>
      <c r="USY311" s="86"/>
      <c r="USZ311" s="86"/>
      <c r="UTA311" s="86"/>
      <c r="UTB311" s="86"/>
      <c r="UTC311" s="86"/>
      <c r="UTD311" s="86"/>
      <c r="UTE311" s="86"/>
      <c r="UTF311" s="86"/>
      <c r="UTG311" s="86"/>
      <c r="UTH311" s="86"/>
      <c r="UTI311" s="86"/>
      <c r="UTJ311" s="86"/>
      <c r="UTK311" s="86"/>
      <c r="UTL311" s="86"/>
      <c r="UTM311" s="86"/>
      <c r="UTN311" s="86"/>
      <c r="UTO311" s="86"/>
      <c r="UTP311" s="86"/>
      <c r="UTQ311" s="86"/>
      <c r="UTR311" s="86"/>
      <c r="UTS311" s="86"/>
      <c r="UTT311" s="86"/>
      <c r="UTU311" s="86"/>
      <c r="UTV311" s="86"/>
      <c r="UTW311" s="86"/>
      <c r="UTX311" s="86"/>
      <c r="UTY311" s="86"/>
      <c r="UTZ311" s="86"/>
      <c r="UUA311" s="86"/>
      <c r="UUB311" s="86"/>
      <c r="UUC311" s="86"/>
      <c r="UUD311" s="86"/>
      <c r="UUE311" s="86"/>
      <c r="UUF311" s="86"/>
      <c r="UUG311" s="86"/>
      <c r="UUH311" s="86"/>
      <c r="UUI311" s="86"/>
      <c r="UUJ311" s="86"/>
      <c r="UUK311" s="86"/>
      <c r="UUL311" s="86"/>
      <c r="UUM311" s="86"/>
      <c r="UUN311" s="86"/>
      <c r="UUO311" s="86"/>
      <c r="UUP311" s="86"/>
      <c r="UUQ311" s="86"/>
      <c r="UUR311" s="86"/>
      <c r="UUS311" s="86"/>
      <c r="UUT311" s="86"/>
      <c r="UUU311" s="86"/>
      <c r="UUV311" s="86"/>
      <c r="UUW311" s="86"/>
      <c r="UUX311" s="86"/>
      <c r="UUY311" s="86"/>
      <c r="UUZ311" s="86"/>
      <c r="UVA311" s="86"/>
      <c r="UVB311" s="86"/>
      <c r="UVC311" s="86"/>
      <c r="UVD311" s="86"/>
      <c r="UVE311" s="86"/>
      <c r="UVF311" s="86"/>
      <c r="UVG311" s="86"/>
      <c r="UVH311" s="86"/>
      <c r="UVI311" s="86"/>
      <c r="UVJ311" s="86"/>
      <c r="UVK311" s="86"/>
      <c r="UVL311" s="86"/>
      <c r="UVM311" s="86"/>
      <c r="UVN311" s="86"/>
      <c r="UVO311" s="86"/>
      <c r="UVP311" s="86"/>
      <c r="UVQ311" s="86"/>
      <c r="UVR311" s="86"/>
      <c r="UVS311" s="86"/>
      <c r="UVT311" s="86"/>
      <c r="UVU311" s="86"/>
      <c r="UVV311" s="86"/>
      <c r="UVW311" s="86"/>
      <c r="UVX311" s="86"/>
      <c r="UVY311" s="86"/>
      <c r="UVZ311" s="86"/>
      <c r="UWA311" s="86"/>
      <c r="UWB311" s="86"/>
      <c r="UWC311" s="86"/>
      <c r="UWD311" s="86"/>
      <c r="UWE311" s="86"/>
      <c r="UWF311" s="86"/>
      <c r="UWG311" s="86"/>
      <c r="UWH311" s="86"/>
      <c r="UWI311" s="86"/>
      <c r="UWJ311" s="86"/>
      <c r="UWK311" s="86"/>
      <c r="UWL311" s="86"/>
      <c r="UWM311" s="86"/>
      <c r="UWN311" s="86"/>
      <c r="UWO311" s="86"/>
      <c r="UWP311" s="86"/>
      <c r="UWQ311" s="86"/>
      <c r="UWR311" s="86"/>
      <c r="UWS311" s="86"/>
      <c r="UWT311" s="86"/>
      <c r="UWU311" s="86"/>
      <c r="UWV311" s="86"/>
      <c r="UWW311" s="86"/>
      <c r="UWX311" s="86"/>
      <c r="UWY311" s="86"/>
      <c r="UWZ311" s="86"/>
      <c r="UXA311" s="86"/>
      <c r="UXB311" s="86"/>
      <c r="UXC311" s="86"/>
      <c r="UXD311" s="86"/>
      <c r="UXE311" s="86"/>
      <c r="UXF311" s="86"/>
      <c r="UXG311" s="86"/>
      <c r="UXH311" s="86"/>
      <c r="UXI311" s="86"/>
      <c r="UXJ311" s="86"/>
      <c r="UXK311" s="86"/>
      <c r="UXL311" s="86"/>
      <c r="UXM311" s="86"/>
      <c r="UXN311" s="86"/>
      <c r="UXO311" s="86"/>
      <c r="UXP311" s="86"/>
      <c r="UXQ311" s="86"/>
      <c r="UXR311" s="86"/>
      <c r="UXS311" s="86"/>
      <c r="UXT311" s="86"/>
      <c r="UXU311" s="86"/>
      <c r="UXV311" s="86"/>
      <c r="UXW311" s="86"/>
      <c r="UXX311" s="86"/>
      <c r="UXY311" s="86"/>
      <c r="UXZ311" s="86"/>
      <c r="UYA311" s="86"/>
      <c r="UYB311" s="86"/>
      <c r="UYC311" s="86"/>
      <c r="UYD311" s="86"/>
      <c r="UYE311" s="86"/>
      <c r="UYF311" s="86"/>
      <c r="UYG311" s="86"/>
      <c r="UYH311" s="86"/>
      <c r="UYI311" s="86"/>
      <c r="UYJ311" s="86"/>
      <c r="UYK311" s="86"/>
      <c r="UYL311" s="86"/>
      <c r="UYM311" s="86"/>
      <c r="UYN311" s="86"/>
      <c r="UYO311" s="86"/>
      <c r="UYP311" s="86"/>
      <c r="UYQ311" s="86"/>
      <c r="UYR311" s="86"/>
      <c r="UYS311" s="86"/>
      <c r="UYT311" s="86"/>
      <c r="UYU311" s="86"/>
      <c r="UYV311" s="86"/>
      <c r="UYW311" s="86"/>
      <c r="UYX311" s="86"/>
      <c r="UYY311" s="86"/>
      <c r="UYZ311" s="86"/>
      <c r="UZA311" s="86"/>
      <c r="UZB311" s="86"/>
      <c r="UZC311" s="86"/>
      <c r="UZD311" s="86"/>
      <c r="UZE311" s="86"/>
      <c r="UZF311" s="86"/>
      <c r="UZG311" s="86"/>
      <c r="UZH311" s="86"/>
      <c r="UZI311" s="86"/>
      <c r="UZJ311" s="86"/>
      <c r="UZK311" s="86"/>
      <c r="UZL311" s="86"/>
      <c r="UZM311" s="86"/>
      <c r="UZN311" s="86"/>
      <c r="UZO311" s="86"/>
      <c r="UZP311" s="86"/>
      <c r="UZQ311" s="86"/>
      <c r="UZR311" s="86"/>
      <c r="UZS311" s="86"/>
      <c r="UZT311" s="86"/>
      <c r="UZU311" s="86"/>
      <c r="UZV311" s="86"/>
      <c r="UZW311" s="86"/>
      <c r="UZX311" s="86"/>
      <c r="UZY311" s="86"/>
      <c r="UZZ311" s="86"/>
      <c r="VAA311" s="86"/>
      <c r="VAB311" s="86"/>
      <c r="VAC311" s="86"/>
      <c r="VAD311" s="86"/>
      <c r="VAE311" s="86"/>
      <c r="VAF311" s="86"/>
      <c r="VAG311" s="86"/>
      <c r="VAH311" s="86"/>
      <c r="VAI311" s="86"/>
      <c r="VAJ311" s="86"/>
      <c r="VAK311" s="86"/>
      <c r="VAL311" s="86"/>
      <c r="VAM311" s="86"/>
      <c r="VAN311" s="86"/>
      <c r="VAO311" s="86"/>
      <c r="VAP311" s="86"/>
      <c r="VAQ311" s="86"/>
      <c r="VAR311" s="86"/>
      <c r="VAS311" s="86"/>
      <c r="VAT311" s="86"/>
      <c r="VAU311" s="86"/>
      <c r="VAV311" s="86"/>
      <c r="VAW311" s="86"/>
      <c r="VAX311" s="86"/>
      <c r="VAY311" s="86"/>
      <c r="VAZ311" s="86"/>
      <c r="VBA311" s="86"/>
      <c r="VBB311" s="86"/>
      <c r="VBC311" s="86"/>
      <c r="VBD311" s="86"/>
      <c r="VBE311" s="86"/>
      <c r="VBF311" s="86"/>
      <c r="VBG311" s="86"/>
      <c r="VBH311" s="86"/>
      <c r="VBI311" s="86"/>
      <c r="VBJ311" s="86"/>
      <c r="VBK311" s="86"/>
      <c r="VBL311" s="86"/>
      <c r="VBM311" s="86"/>
      <c r="VBN311" s="86"/>
      <c r="VBO311" s="86"/>
      <c r="VBP311" s="86"/>
      <c r="VBQ311" s="86"/>
      <c r="VBR311" s="86"/>
      <c r="VBS311" s="86"/>
      <c r="VBT311" s="86"/>
      <c r="VBU311" s="86"/>
      <c r="VBV311" s="86"/>
      <c r="VBW311" s="86"/>
      <c r="VBX311" s="86"/>
      <c r="VBY311" s="86"/>
      <c r="VBZ311" s="86"/>
      <c r="VCA311" s="86"/>
      <c r="VCB311" s="86"/>
      <c r="VCC311" s="86"/>
      <c r="VCD311" s="86"/>
      <c r="VCE311" s="86"/>
      <c r="VCF311" s="86"/>
      <c r="VCG311" s="86"/>
      <c r="VCH311" s="86"/>
      <c r="VCI311" s="86"/>
      <c r="VCJ311" s="86"/>
      <c r="VCK311" s="86"/>
      <c r="VCL311" s="86"/>
      <c r="VCM311" s="86"/>
      <c r="VCN311" s="86"/>
      <c r="VCO311" s="86"/>
      <c r="VCP311" s="86"/>
      <c r="VCQ311" s="86"/>
      <c r="VCR311" s="86"/>
      <c r="VCS311" s="86"/>
      <c r="VCT311" s="86"/>
      <c r="VCU311" s="86"/>
      <c r="VCV311" s="86"/>
      <c r="VCW311" s="86"/>
      <c r="VCX311" s="86"/>
      <c r="VCY311" s="86"/>
      <c r="VCZ311" s="86"/>
      <c r="VDA311" s="86"/>
      <c r="VDB311" s="86"/>
      <c r="VDC311" s="86"/>
      <c r="VDD311" s="86"/>
      <c r="VDE311" s="86"/>
      <c r="VDF311" s="86"/>
      <c r="VDG311" s="86"/>
      <c r="VDH311" s="86"/>
      <c r="VDI311" s="86"/>
      <c r="VDJ311" s="86"/>
      <c r="VDK311" s="86"/>
      <c r="VDL311" s="86"/>
      <c r="VDM311" s="86"/>
      <c r="VDN311" s="86"/>
      <c r="VDO311" s="86"/>
      <c r="VDP311" s="86"/>
      <c r="VDQ311" s="86"/>
      <c r="VDR311" s="86"/>
      <c r="VDS311" s="86"/>
      <c r="VDT311" s="86"/>
      <c r="VDU311" s="86"/>
      <c r="VDV311" s="86"/>
      <c r="VDW311" s="86"/>
      <c r="VDX311" s="86"/>
      <c r="VDY311" s="86"/>
      <c r="VDZ311" s="86"/>
      <c r="VEA311" s="86"/>
      <c r="VEB311" s="86"/>
      <c r="VEC311" s="86"/>
      <c r="VED311" s="86"/>
      <c r="VEE311" s="86"/>
      <c r="VEF311" s="86"/>
      <c r="VEG311" s="86"/>
      <c r="VEH311" s="86"/>
      <c r="VEI311" s="86"/>
      <c r="VEJ311" s="86"/>
      <c r="VEK311" s="86"/>
      <c r="VEL311" s="86"/>
      <c r="VEM311" s="86"/>
      <c r="VEN311" s="86"/>
      <c r="VEO311" s="86"/>
      <c r="VEP311" s="86"/>
      <c r="VEQ311" s="86"/>
      <c r="VER311" s="86"/>
      <c r="VES311" s="86"/>
      <c r="VET311" s="86"/>
      <c r="VEU311" s="86"/>
      <c r="VEV311" s="86"/>
      <c r="VEW311" s="86"/>
      <c r="VEX311" s="86"/>
      <c r="VEY311" s="86"/>
      <c r="VEZ311" s="86"/>
      <c r="VFA311" s="86"/>
      <c r="VFB311" s="86"/>
      <c r="VFC311" s="86"/>
      <c r="VFD311" s="86"/>
      <c r="VFE311" s="86"/>
      <c r="VFF311" s="86"/>
      <c r="VFG311" s="86"/>
      <c r="VFH311" s="86"/>
      <c r="VFI311" s="86"/>
      <c r="VFJ311" s="86"/>
      <c r="VFK311" s="86"/>
      <c r="VFL311" s="86"/>
      <c r="VFM311" s="86"/>
      <c r="VFN311" s="86"/>
      <c r="VFO311" s="86"/>
      <c r="VFP311" s="86"/>
      <c r="VFQ311" s="86"/>
      <c r="VFR311" s="86"/>
      <c r="VFS311" s="86"/>
      <c r="VFT311" s="86"/>
      <c r="VFU311" s="86"/>
      <c r="VFV311" s="86"/>
      <c r="VFW311" s="86"/>
      <c r="VFX311" s="86"/>
      <c r="VFY311" s="86"/>
      <c r="VFZ311" s="86"/>
      <c r="VGA311" s="86"/>
      <c r="VGB311" s="86"/>
      <c r="VGC311" s="86"/>
      <c r="VGD311" s="86"/>
      <c r="VGE311" s="86"/>
      <c r="VGF311" s="86"/>
      <c r="VGG311" s="86"/>
      <c r="VGH311" s="86"/>
      <c r="VGI311" s="86"/>
      <c r="VGJ311" s="86"/>
      <c r="VGK311" s="86"/>
      <c r="VGL311" s="86"/>
      <c r="VGM311" s="86"/>
      <c r="VGN311" s="86"/>
      <c r="VGO311" s="86"/>
      <c r="VGP311" s="86"/>
      <c r="VGQ311" s="86"/>
      <c r="VGR311" s="86"/>
      <c r="VGS311" s="86"/>
      <c r="VGT311" s="86"/>
      <c r="VGU311" s="86"/>
      <c r="VGV311" s="86"/>
      <c r="VGW311" s="86"/>
      <c r="VGX311" s="86"/>
      <c r="VGY311" s="86"/>
      <c r="VGZ311" s="86"/>
      <c r="VHA311" s="86"/>
      <c r="VHB311" s="86"/>
      <c r="VHC311" s="86"/>
      <c r="VHD311" s="86"/>
      <c r="VHE311" s="86"/>
      <c r="VHF311" s="86"/>
      <c r="VHG311" s="86"/>
      <c r="VHH311" s="86"/>
      <c r="VHI311" s="86"/>
      <c r="VHJ311" s="86"/>
      <c r="VHK311" s="86"/>
      <c r="VHL311" s="86"/>
      <c r="VHM311" s="86"/>
      <c r="VHN311" s="86"/>
      <c r="VHO311" s="86"/>
      <c r="VHP311" s="86"/>
      <c r="VHQ311" s="86"/>
      <c r="VHR311" s="86"/>
      <c r="VHS311" s="86"/>
      <c r="VHT311" s="86"/>
      <c r="VHU311" s="86"/>
      <c r="VHV311" s="86"/>
      <c r="VHW311" s="86"/>
      <c r="VHX311" s="86"/>
      <c r="VHY311" s="86"/>
      <c r="VHZ311" s="86"/>
      <c r="VIA311" s="86"/>
      <c r="VIB311" s="86"/>
      <c r="VIC311" s="86"/>
      <c r="VID311" s="86"/>
      <c r="VIE311" s="86"/>
      <c r="VIF311" s="86"/>
      <c r="VIG311" s="86"/>
      <c r="VIH311" s="86"/>
      <c r="VII311" s="86"/>
      <c r="VIJ311" s="86"/>
      <c r="VIK311" s="86"/>
      <c r="VIL311" s="86"/>
      <c r="VIM311" s="86"/>
      <c r="VIN311" s="86"/>
      <c r="VIO311" s="86"/>
      <c r="VIP311" s="86"/>
      <c r="VIQ311" s="86"/>
      <c r="VIR311" s="86"/>
      <c r="VIS311" s="86"/>
      <c r="VIT311" s="86"/>
      <c r="VIU311" s="86"/>
      <c r="VIV311" s="86"/>
      <c r="VIW311" s="86"/>
      <c r="VIX311" s="86"/>
      <c r="VIY311" s="86"/>
      <c r="VIZ311" s="86"/>
      <c r="VJA311" s="86"/>
      <c r="VJB311" s="86"/>
      <c r="VJC311" s="86"/>
      <c r="VJD311" s="86"/>
      <c r="VJE311" s="86"/>
      <c r="VJF311" s="86"/>
      <c r="VJG311" s="86"/>
      <c r="VJH311" s="86"/>
      <c r="VJI311" s="86"/>
      <c r="VJJ311" s="86"/>
      <c r="VJK311" s="86"/>
      <c r="VJL311" s="86"/>
      <c r="VJM311" s="86"/>
      <c r="VJN311" s="86"/>
      <c r="VJO311" s="86"/>
      <c r="VJP311" s="86"/>
      <c r="VJQ311" s="86"/>
      <c r="VJR311" s="86"/>
      <c r="VJS311" s="86"/>
      <c r="VJT311" s="86"/>
      <c r="VJU311" s="86"/>
      <c r="VJV311" s="86"/>
      <c r="VJW311" s="86"/>
      <c r="VJX311" s="86"/>
      <c r="VJY311" s="86"/>
      <c r="VJZ311" s="86"/>
      <c r="VKA311" s="86"/>
      <c r="VKB311" s="86"/>
      <c r="VKC311" s="86"/>
      <c r="VKD311" s="86"/>
      <c r="VKE311" s="86"/>
      <c r="VKF311" s="86"/>
      <c r="VKG311" s="86"/>
      <c r="VKH311" s="86"/>
      <c r="VKI311" s="86"/>
      <c r="VKJ311" s="86"/>
      <c r="VKK311" s="86"/>
      <c r="VKL311" s="86"/>
      <c r="VKM311" s="86"/>
      <c r="VKN311" s="86"/>
      <c r="VKO311" s="86"/>
      <c r="VKP311" s="86"/>
      <c r="VKQ311" s="86"/>
      <c r="VKR311" s="86"/>
      <c r="VKS311" s="86"/>
      <c r="VKT311" s="86"/>
      <c r="VKU311" s="86"/>
      <c r="VKV311" s="86"/>
      <c r="VKW311" s="86"/>
      <c r="VKX311" s="86"/>
      <c r="VKY311" s="86"/>
      <c r="VKZ311" s="86"/>
      <c r="VLA311" s="86"/>
      <c r="VLB311" s="86"/>
      <c r="VLC311" s="86"/>
      <c r="VLD311" s="86"/>
      <c r="VLE311" s="86"/>
      <c r="VLF311" s="86"/>
      <c r="VLG311" s="86"/>
      <c r="VLH311" s="86"/>
      <c r="VLI311" s="86"/>
      <c r="VLJ311" s="86"/>
      <c r="VLK311" s="86"/>
      <c r="VLL311" s="86"/>
      <c r="VLM311" s="86"/>
      <c r="VLN311" s="86"/>
      <c r="VLO311" s="86"/>
      <c r="VLP311" s="86"/>
      <c r="VLQ311" s="86"/>
      <c r="VLR311" s="86"/>
      <c r="VLS311" s="86"/>
      <c r="VLT311" s="86"/>
      <c r="VLU311" s="86"/>
      <c r="VLV311" s="86"/>
      <c r="VLW311" s="86"/>
      <c r="VLX311" s="86"/>
      <c r="VLY311" s="86"/>
      <c r="VLZ311" s="86"/>
      <c r="VMA311" s="86"/>
      <c r="VMB311" s="86"/>
      <c r="VMC311" s="86"/>
      <c r="VMD311" s="86"/>
      <c r="VME311" s="86"/>
      <c r="VMF311" s="86"/>
      <c r="VMG311" s="86"/>
      <c r="VMH311" s="86"/>
      <c r="VMI311" s="86"/>
      <c r="VMJ311" s="86"/>
      <c r="VMK311" s="86"/>
      <c r="VML311" s="86"/>
      <c r="VMM311" s="86"/>
      <c r="VMN311" s="86"/>
      <c r="VMO311" s="86"/>
      <c r="VMP311" s="86"/>
      <c r="VMQ311" s="86"/>
      <c r="VMR311" s="86"/>
      <c r="VMS311" s="86"/>
      <c r="VMT311" s="86"/>
      <c r="VMU311" s="86"/>
      <c r="VMV311" s="86"/>
      <c r="VMW311" s="86"/>
      <c r="VMX311" s="86"/>
      <c r="VMY311" s="86"/>
      <c r="VMZ311" s="86"/>
      <c r="VNA311" s="86"/>
      <c r="VNB311" s="86"/>
      <c r="VNC311" s="86"/>
      <c r="VND311" s="86"/>
      <c r="VNE311" s="86"/>
      <c r="VNF311" s="86"/>
      <c r="VNG311" s="86"/>
      <c r="VNH311" s="86"/>
      <c r="VNI311" s="86"/>
      <c r="VNJ311" s="86"/>
      <c r="VNK311" s="86"/>
      <c r="VNL311" s="86"/>
      <c r="VNM311" s="86"/>
      <c r="VNN311" s="86"/>
      <c r="VNO311" s="86"/>
      <c r="VNP311" s="86"/>
      <c r="VNQ311" s="86"/>
      <c r="VNR311" s="86"/>
      <c r="VNS311" s="86"/>
      <c r="VNT311" s="86"/>
      <c r="VNU311" s="86"/>
      <c r="VNV311" s="86"/>
      <c r="VNW311" s="86"/>
      <c r="VNX311" s="86"/>
      <c r="VNY311" s="86"/>
      <c r="VNZ311" s="86"/>
      <c r="VOA311" s="86"/>
      <c r="VOB311" s="86"/>
      <c r="VOC311" s="86"/>
      <c r="VOD311" s="86"/>
      <c r="VOE311" s="86"/>
      <c r="VOF311" s="86"/>
      <c r="VOG311" s="86"/>
      <c r="VOH311" s="86"/>
      <c r="VOI311" s="86"/>
      <c r="VOJ311" s="86"/>
      <c r="VOK311" s="86"/>
      <c r="VOL311" s="86"/>
      <c r="VOM311" s="86"/>
      <c r="VON311" s="86"/>
      <c r="VOO311" s="86"/>
      <c r="VOP311" s="86"/>
      <c r="VOQ311" s="86"/>
      <c r="VOR311" s="86"/>
      <c r="VOS311" s="86"/>
      <c r="VOT311" s="86"/>
      <c r="VOU311" s="86"/>
      <c r="VOV311" s="86"/>
      <c r="VOW311" s="86"/>
      <c r="VOX311" s="86"/>
      <c r="VOY311" s="86"/>
      <c r="VOZ311" s="86"/>
      <c r="VPA311" s="86"/>
      <c r="VPB311" s="86"/>
      <c r="VPC311" s="86"/>
      <c r="VPD311" s="86"/>
      <c r="VPE311" s="86"/>
      <c r="VPF311" s="86"/>
      <c r="VPG311" s="86"/>
      <c r="VPH311" s="86"/>
      <c r="VPI311" s="86"/>
      <c r="VPJ311" s="86"/>
      <c r="VPK311" s="86"/>
      <c r="VPL311" s="86"/>
      <c r="VPM311" s="86"/>
      <c r="VPN311" s="86"/>
      <c r="VPO311" s="86"/>
      <c r="VPP311" s="86"/>
      <c r="VPQ311" s="86"/>
      <c r="VPR311" s="86"/>
      <c r="VPS311" s="86"/>
      <c r="VPT311" s="86"/>
      <c r="VPU311" s="86"/>
      <c r="VPV311" s="86"/>
      <c r="VPW311" s="86"/>
      <c r="VPX311" s="86"/>
      <c r="VPY311" s="86"/>
      <c r="VPZ311" s="86"/>
      <c r="VQA311" s="86"/>
      <c r="VQB311" s="86"/>
      <c r="VQC311" s="86"/>
      <c r="VQD311" s="86"/>
      <c r="VQE311" s="86"/>
      <c r="VQF311" s="86"/>
      <c r="VQG311" s="86"/>
      <c r="VQH311" s="86"/>
      <c r="VQI311" s="86"/>
      <c r="VQJ311" s="86"/>
      <c r="VQK311" s="86"/>
      <c r="VQL311" s="86"/>
      <c r="VQM311" s="86"/>
      <c r="VQN311" s="86"/>
      <c r="VQO311" s="86"/>
      <c r="VQP311" s="86"/>
      <c r="VQQ311" s="86"/>
      <c r="VQR311" s="86"/>
      <c r="VQS311" s="86"/>
      <c r="VQT311" s="86"/>
      <c r="VQU311" s="86"/>
      <c r="VQV311" s="86"/>
      <c r="VQW311" s="86"/>
      <c r="VQX311" s="86"/>
      <c r="VQY311" s="86"/>
      <c r="VQZ311" s="86"/>
      <c r="VRA311" s="86"/>
      <c r="VRB311" s="86"/>
      <c r="VRC311" s="86"/>
      <c r="VRD311" s="86"/>
      <c r="VRE311" s="86"/>
      <c r="VRF311" s="86"/>
      <c r="VRG311" s="86"/>
      <c r="VRH311" s="86"/>
      <c r="VRI311" s="86"/>
      <c r="VRJ311" s="86"/>
      <c r="VRK311" s="86"/>
      <c r="VRL311" s="86"/>
      <c r="VRM311" s="86"/>
      <c r="VRN311" s="86"/>
      <c r="VRO311" s="86"/>
      <c r="VRP311" s="86"/>
      <c r="VRQ311" s="86"/>
      <c r="VRR311" s="86"/>
      <c r="VRS311" s="86"/>
      <c r="VRT311" s="86"/>
      <c r="VRU311" s="86"/>
      <c r="VRV311" s="86"/>
      <c r="VRW311" s="86"/>
      <c r="VRX311" s="86"/>
      <c r="VRY311" s="86"/>
      <c r="VRZ311" s="86"/>
      <c r="VSA311" s="86"/>
      <c r="VSB311" s="86"/>
      <c r="VSC311" s="86"/>
      <c r="VSD311" s="86"/>
      <c r="VSE311" s="86"/>
      <c r="VSF311" s="86"/>
      <c r="VSG311" s="86"/>
      <c r="VSH311" s="86"/>
      <c r="VSI311" s="86"/>
      <c r="VSJ311" s="86"/>
      <c r="VSK311" s="86"/>
      <c r="VSL311" s="86"/>
      <c r="VSM311" s="86"/>
      <c r="VSN311" s="86"/>
      <c r="VSO311" s="86"/>
      <c r="VSP311" s="86"/>
      <c r="VSQ311" s="86"/>
      <c r="VSR311" s="86"/>
      <c r="VSS311" s="86"/>
      <c r="VST311" s="86"/>
      <c r="VSU311" s="86"/>
      <c r="VSV311" s="86"/>
      <c r="VSW311" s="86"/>
      <c r="VSX311" s="86"/>
      <c r="VSY311" s="86"/>
      <c r="VSZ311" s="86"/>
      <c r="VTA311" s="86"/>
      <c r="VTB311" s="86"/>
      <c r="VTC311" s="86"/>
      <c r="VTD311" s="86"/>
      <c r="VTE311" s="86"/>
      <c r="VTF311" s="86"/>
      <c r="VTG311" s="86"/>
      <c r="VTH311" s="86"/>
      <c r="VTI311" s="86"/>
      <c r="VTJ311" s="86"/>
      <c r="VTK311" s="86"/>
      <c r="VTL311" s="86"/>
      <c r="VTM311" s="86"/>
      <c r="VTN311" s="86"/>
      <c r="VTO311" s="86"/>
      <c r="VTP311" s="86"/>
      <c r="VTQ311" s="86"/>
      <c r="VTR311" s="86"/>
      <c r="VTS311" s="86"/>
      <c r="VTT311" s="86"/>
      <c r="VTU311" s="86"/>
      <c r="VTV311" s="86"/>
      <c r="VTW311" s="86"/>
      <c r="VTX311" s="86"/>
      <c r="VTY311" s="86"/>
      <c r="VTZ311" s="86"/>
      <c r="VUA311" s="86"/>
      <c r="VUB311" s="86"/>
      <c r="VUC311" s="86"/>
      <c r="VUD311" s="86"/>
      <c r="VUE311" s="86"/>
      <c r="VUF311" s="86"/>
      <c r="VUG311" s="86"/>
      <c r="VUH311" s="86"/>
      <c r="VUI311" s="86"/>
      <c r="VUJ311" s="86"/>
      <c r="VUK311" s="86"/>
      <c r="VUL311" s="86"/>
      <c r="VUM311" s="86"/>
      <c r="VUN311" s="86"/>
      <c r="VUO311" s="86"/>
      <c r="VUP311" s="86"/>
      <c r="VUQ311" s="86"/>
      <c r="VUR311" s="86"/>
      <c r="VUS311" s="86"/>
      <c r="VUT311" s="86"/>
      <c r="VUU311" s="86"/>
      <c r="VUV311" s="86"/>
      <c r="VUW311" s="86"/>
      <c r="VUX311" s="86"/>
      <c r="VUY311" s="86"/>
      <c r="VUZ311" s="86"/>
      <c r="VVA311" s="86"/>
      <c r="VVB311" s="86"/>
      <c r="VVC311" s="86"/>
      <c r="VVD311" s="86"/>
      <c r="VVE311" s="86"/>
      <c r="VVF311" s="86"/>
      <c r="VVG311" s="86"/>
      <c r="VVH311" s="86"/>
      <c r="VVI311" s="86"/>
      <c r="VVJ311" s="86"/>
      <c r="VVK311" s="86"/>
      <c r="VVL311" s="86"/>
      <c r="VVM311" s="86"/>
      <c r="VVN311" s="86"/>
      <c r="VVO311" s="86"/>
      <c r="VVP311" s="86"/>
      <c r="VVQ311" s="86"/>
      <c r="VVR311" s="86"/>
      <c r="VVS311" s="86"/>
      <c r="VVT311" s="86"/>
      <c r="VVU311" s="86"/>
      <c r="VVV311" s="86"/>
      <c r="VVW311" s="86"/>
      <c r="VVX311" s="86"/>
      <c r="VVY311" s="86"/>
      <c r="VVZ311" s="86"/>
      <c r="VWA311" s="86"/>
      <c r="VWB311" s="86"/>
      <c r="VWC311" s="86"/>
      <c r="VWD311" s="86"/>
      <c r="VWE311" s="86"/>
      <c r="VWF311" s="86"/>
      <c r="VWG311" s="86"/>
      <c r="VWH311" s="86"/>
      <c r="VWI311" s="86"/>
      <c r="VWJ311" s="86"/>
      <c r="VWK311" s="86"/>
      <c r="VWL311" s="86"/>
      <c r="VWM311" s="86"/>
      <c r="VWN311" s="86"/>
      <c r="VWO311" s="86"/>
      <c r="VWP311" s="86"/>
      <c r="VWQ311" s="86"/>
      <c r="VWR311" s="86"/>
      <c r="VWS311" s="86"/>
      <c r="VWT311" s="86"/>
      <c r="VWU311" s="86"/>
      <c r="VWV311" s="86"/>
      <c r="VWW311" s="86"/>
      <c r="VWX311" s="86"/>
      <c r="VWY311" s="86"/>
      <c r="VWZ311" s="86"/>
      <c r="VXA311" s="86"/>
      <c r="VXB311" s="86"/>
      <c r="VXC311" s="86"/>
      <c r="VXD311" s="86"/>
      <c r="VXE311" s="86"/>
      <c r="VXF311" s="86"/>
      <c r="VXG311" s="86"/>
      <c r="VXH311" s="86"/>
      <c r="VXI311" s="86"/>
      <c r="VXJ311" s="86"/>
      <c r="VXK311" s="86"/>
      <c r="VXL311" s="86"/>
      <c r="VXM311" s="86"/>
      <c r="VXN311" s="86"/>
      <c r="VXO311" s="86"/>
      <c r="VXP311" s="86"/>
      <c r="VXQ311" s="86"/>
      <c r="VXR311" s="86"/>
      <c r="VXS311" s="86"/>
      <c r="VXT311" s="86"/>
      <c r="VXU311" s="86"/>
      <c r="VXV311" s="86"/>
      <c r="VXW311" s="86"/>
      <c r="VXX311" s="86"/>
      <c r="VXY311" s="86"/>
      <c r="VXZ311" s="86"/>
      <c r="VYA311" s="86"/>
      <c r="VYB311" s="86"/>
      <c r="VYC311" s="86"/>
      <c r="VYD311" s="86"/>
      <c r="VYE311" s="86"/>
      <c r="VYF311" s="86"/>
      <c r="VYG311" s="86"/>
      <c r="VYH311" s="86"/>
      <c r="VYI311" s="86"/>
      <c r="VYJ311" s="86"/>
      <c r="VYK311" s="86"/>
      <c r="VYL311" s="86"/>
      <c r="VYM311" s="86"/>
      <c r="VYN311" s="86"/>
      <c r="VYO311" s="86"/>
      <c r="VYP311" s="86"/>
      <c r="VYQ311" s="86"/>
      <c r="VYR311" s="86"/>
      <c r="VYS311" s="86"/>
      <c r="VYT311" s="86"/>
      <c r="VYU311" s="86"/>
      <c r="VYV311" s="86"/>
      <c r="VYW311" s="86"/>
      <c r="VYX311" s="86"/>
      <c r="VYY311" s="86"/>
      <c r="VYZ311" s="86"/>
      <c r="VZA311" s="86"/>
      <c r="VZB311" s="86"/>
      <c r="VZC311" s="86"/>
      <c r="VZD311" s="86"/>
      <c r="VZE311" s="86"/>
      <c r="VZF311" s="86"/>
      <c r="VZG311" s="86"/>
      <c r="VZH311" s="86"/>
      <c r="VZI311" s="86"/>
      <c r="VZJ311" s="86"/>
      <c r="VZK311" s="86"/>
      <c r="VZL311" s="86"/>
      <c r="VZM311" s="86"/>
      <c r="VZN311" s="86"/>
      <c r="VZO311" s="86"/>
      <c r="VZP311" s="86"/>
      <c r="VZQ311" s="86"/>
      <c r="VZR311" s="86"/>
      <c r="VZS311" s="86"/>
      <c r="VZT311" s="86"/>
      <c r="VZU311" s="86"/>
      <c r="VZV311" s="86"/>
      <c r="VZW311" s="86"/>
      <c r="VZX311" s="86"/>
      <c r="VZY311" s="86"/>
      <c r="VZZ311" s="86"/>
      <c r="WAA311" s="86"/>
      <c r="WAB311" s="86"/>
      <c r="WAC311" s="86"/>
      <c r="WAD311" s="86"/>
      <c r="WAE311" s="86"/>
      <c r="WAF311" s="86"/>
      <c r="WAG311" s="86"/>
      <c r="WAH311" s="86"/>
      <c r="WAI311" s="86"/>
      <c r="WAJ311" s="86"/>
      <c r="WAK311" s="86"/>
      <c r="WAL311" s="86"/>
      <c r="WAM311" s="86"/>
      <c r="WAN311" s="86"/>
      <c r="WAO311" s="86"/>
      <c r="WAP311" s="86"/>
      <c r="WAQ311" s="86"/>
      <c r="WAR311" s="86"/>
      <c r="WAS311" s="86"/>
      <c r="WAT311" s="86"/>
      <c r="WAU311" s="86"/>
      <c r="WAV311" s="86"/>
      <c r="WAW311" s="86"/>
      <c r="WAX311" s="86"/>
      <c r="WAY311" s="86"/>
      <c r="WAZ311" s="86"/>
      <c r="WBA311" s="86"/>
      <c r="WBB311" s="86"/>
      <c r="WBC311" s="86"/>
      <c r="WBD311" s="86"/>
      <c r="WBE311" s="86"/>
      <c r="WBF311" s="86"/>
      <c r="WBG311" s="86"/>
      <c r="WBH311" s="86"/>
      <c r="WBI311" s="86"/>
      <c r="WBJ311" s="86"/>
      <c r="WBK311" s="86"/>
      <c r="WBL311" s="86"/>
      <c r="WBM311" s="86"/>
      <c r="WBN311" s="86"/>
      <c r="WBO311" s="86"/>
      <c r="WBP311" s="86"/>
      <c r="WBQ311" s="86"/>
      <c r="WBR311" s="86"/>
      <c r="WBS311" s="86"/>
      <c r="WBT311" s="86"/>
      <c r="WBU311" s="86"/>
      <c r="WBV311" s="86"/>
      <c r="WBW311" s="86"/>
      <c r="WBX311" s="86"/>
      <c r="WBY311" s="86"/>
      <c r="WBZ311" s="86"/>
      <c r="WCA311" s="86"/>
      <c r="WCB311" s="86"/>
      <c r="WCC311" s="86"/>
      <c r="WCD311" s="86"/>
      <c r="WCE311" s="86"/>
      <c r="WCF311" s="86"/>
      <c r="WCG311" s="86"/>
      <c r="WCH311" s="86"/>
      <c r="WCI311" s="86"/>
      <c r="WCJ311" s="86"/>
      <c r="WCK311" s="86"/>
      <c r="WCL311" s="86"/>
      <c r="WCM311" s="86"/>
      <c r="WCN311" s="86"/>
      <c r="WCO311" s="86"/>
      <c r="WCP311" s="86"/>
      <c r="WCQ311" s="86"/>
      <c r="WCR311" s="86"/>
      <c r="WCS311" s="86"/>
      <c r="WCT311" s="86"/>
      <c r="WCU311" s="86"/>
      <c r="WCV311" s="86"/>
      <c r="WCW311" s="86"/>
      <c r="WCX311" s="86"/>
      <c r="WCY311" s="86"/>
      <c r="WCZ311" s="86"/>
      <c r="WDA311" s="86"/>
      <c r="WDB311" s="86"/>
      <c r="WDC311" s="86"/>
      <c r="WDD311" s="86"/>
      <c r="WDE311" s="86"/>
      <c r="WDF311" s="86"/>
      <c r="WDG311" s="86"/>
      <c r="WDH311" s="86"/>
      <c r="WDI311" s="86"/>
      <c r="WDJ311" s="86"/>
      <c r="WDK311" s="86"/>
      <c r="WDL311" s="86"/>
      <c r="WDM311" s="86"/>
      <c r="WDN311" s="86"/>
      <c r="WDO311" s="86"/>
      <c r="WDP311" s="86"/>
      <c r="WDQ311" s="86"/>
      <c r="WDR311" s="86"/>
      <c r="WDS311" s="86"/>
      <c r="WDT311" s="86"/>
      <c r="WDU311" s="86"/>
      <c r="WDV311" s="86"/>
      <c r="WDW311" s="86"/>
      <c r="WDX311" s="86"/>
      <c r="WDY311" s="86"/>
      <c r="WDZ311" s="86"/>
      <c r="WEA311" s="86"/>
      <c r="WEB311" s="86"/>
      <c r="WEC311" s="86"/>
      <c r="WED311" s="86"/>
      <c r="WEE311" s="86"/>
      <c r="WEF311" s="86"/>
      <c r="WEG311" s="86"/>
      <c r="WEH311" s="86"/>
      <c r="WEI311" s="86"/>
      <c r="WEJ311" s="86"/>
      <c r="WEK311" s="86"/>
      <c r="WEL311" s="86"/>
      <c r="WEM311" s="86"/>
      <c r="WEN311" s="86"/>
      <c r="WEO311" s="86"/>
      <c r="WEP311" s="86"/>
      <c r="WEQ311" s="86"/>
      <c r="WER311" s="86"/>
      <c r="WES311" s="86"/>
      <c r="WET311" s="86"/>
      <c r="WEU311" s="86"/>
      <c r="WEV311" s="86"/>
      <c r="WEW311" s="86"/>
      <c r="WEX311" s="86"/>
      <c r="WEY311" s="86"/>
      <c r="WEZ311" s="86"/>
      <c r="WFA311" s="86"/>
      <c r="WFB311" s="86"/>
      <c r="WFC311" s="86"/>
      <c r="WFD311" s="86"/>
      <c r="WFE311" s="86"/>
      <c r="WFF311" s="86"/>
      <c r="WFG311" s="86"/>
      <c r="WFH311" s="86"/>
      <c r="WFI311" s="86"/>
      <c r="WFJ311" s="86"/>
      <c r="WFK311" s="86"/>
      <c r="WFL311" s="86"/>
      <c r="WFM311" s="86"/>
      <c r="WFN311" s="86"/>
      <c r="WFO311" s="86"/>
      <c r="WFP311" s="86"/>
      <c r="WFQ311" s="86"/>
      <c r="WFR311" s="86"/>
      <c r="WFS311" s="86"/>
      <c r="WFT311" s="86"/>
      <c r="WFU311" s="86"/>
      <c r="WFV311" s="86"/>
      <c r="WFW311" s="86"/>
      <c r="WFX311" s="86"/>
      <c r="WFY311" s="86"/>
      <c r="WFZ311" s="86"/>
      <c r="WGA311" s="86"/>
      <c r="WGB311" s="86"/>
      <c r="WGC311" s="86"/>
      <c r="WGD311" s="86"/>
      <c r="WGE311" s="86"/>
      <c r="WGF311" s="86"/>
      <c r="WGG311" s="86"/>
      <c r="WGH311" s="86"/>
      <c r="WGI311" s="86"/>
      <c r="WGJ311" s="86"/>
      <c r="WGK311" s="86"/>
      <c r="WGL311" s="86"/>
      <c r="WGM311" s="86"/>
      <c r="WGN311" s="86"/>
      <c r="WGO311" s="86"/>
      <c r="WGP311" s="86"/>
      <c r="WGQ311" s="86"/>
      <c r="WGR311" s="86"/>
      <c r="WGS311" s="86"/>
      <c r="WGT311" s="86"/>
      <c r="WGU311" s="86"/>
      <c r="WGV311" s="86"/>
      <c r="WGW311" s="86"/>
      <c r="WGX311" s="86"/>
      <c r="WGY311" s="86"/>
      <c r="WGZ311" s="86"/>
      <c r="WHA311" s="86"/>
      <c r="WHB311" s="86"/>
      <c r="WHC311" s="86"/>
      <c r="WHD311" s="86"/>
      <c r="WHE311" s="86"/>
      <c r="WHF311" s="86"/>
      <c r="WHG311" s="86"/>
      <c r="WHH311" s="86"/>
      <c r="WHI311" s="86"/>
      <c r="WHJ311" s="86"/>
      <c r="WHK311" s="86"/>
      <c r="WHL311" s="86"/>
      <c r="WHM311" s="86"/>
      <c r="WHN311" s="86"/>
      <c r="WHO311" s="86"/>
      <c r="WHP311" s="86"/>
      <c r="WHQ311" s="86"/>
      <c r="WHR311" s="86"/>
      <c r="WHS311" s="86"/>
      <c r="WHT311" s="86"/>
      <c r="WHU311" s="86"/>
      <c r="WHV311" s="86"/>
      <c r="WHW311" s="86"/>
      <c r="WHX311" s="86"/>
      <c r="WHY311" s="86"/>
      <c r="WHZ311" s="86"/>
      <c r="WIA311" s="86"/>
      <c r="WIB311" s="86"/>
      <c r="WIC311" s="86"/>
      <c r="WID311" s="86"/>
      <c r="WIE311" s="86"/>
      <c r="WIF311" s="86"/>
      <c r="WIG311" s="86"/>
      <c r="WIH311" s="86"/>
      <c r="WII311" s="86"/>
      <c r="WIJ311" s="86"/>
      <c r="WIK311" s="86"/>
      <c r="WIL311" s="86"/>
      <c r="WIM311" s="86"/>
      <c r="WIN311" s="86"/>
      <c r="WIO311" s="86"/>
      <c r="WIP311" s="86"/>
      <c r="WIQ311" s="86"/>
      <c r="WIR311" s="86"/>
      <c r="WIS311" s="86"/>
      <c r="WIT311" s="86"/>
      <c r="WIU311" s="86"/>
      <c r="WIV311" s="86"/>
      <c r="WIW311" s="86"/>
      <c r="WIX311" s="86"/>
      <c r="WIY311" s="86"/>
      <c r="WIZ311" s="86"/>
      <c r="WJA311" s="86"/>
      <c r="WJB311" s="86"/>
      <c r="WJC311" s="86"/>
      <c r="WJD311" s="86"/>
      <c r="WJE311" s="86"/>
      <c r="WJF311" s="86"/>
      <c r="WJG311" s="86"/>
      <c r="WJH311" s="86"/>
      <c r="WJI311" s="86"/>
      <c r="WJJ311" s="86"/>
      <c r="WJK311" s="86"/>
      <c r="WJL311" s="86"/>
      <c r="WJM311" s="86"/>
      <c r="WJN311" s="86"/>
      <c r="WJO311" s="86"/>
      <c r="WJP311" s="86"/>
      <c r="WJQ311" s="86"/>
      <c r="WJR311" s="86"/>
      <c r="WJS311" s="86"/>
      <c r="WJT311" s="86"/>
      <c r="WJU311" s="86"/>
      <c r="WJV311" s="86"/>
      <c r="WJW311" s="86"/>
      <c r="WJX311" s="86"/>
      <c r="WJY311" s="86"/>
      <c r="WJZ311" s="86"/>
      <c r="WKA311" s="86"/>
      <c r="WKB311" s="86"/>
      <c r="WKC311" s="86"/>
      <c r="WKD311" s="86"/>
      <c r="WKE311" s="86"/>
      <c r="WKF311" s="86"/>
      <c r="WKG311" s="86"/>
      <c r="WKH311" s="86"/>
      <c r="WKI311" s="86"/>
      <c r="WKJ311" s="86"/>
      <c r="WKK311" s="86"/>
      <c r="WKL311" s="86"/>
      <c r="WKM311" s="86"/>
      <c r="WKN311" s="86"/>
      <c r="WKO311" s="86"/>
      <c r="WKP311" s="86"/>
      <c r="WKQ311" s="86"/>
      <c r="WKR311" s="86"/>
      <c r="WKS311" s="86"/>
      <c r="WKT311" s="86"/>
      <c r="WKU311" s="86"/>
      <c r="WKV311" s="86"/>
      <c r="WKW311" s="86"/>
      <c r="WKX311" s="86"/>
      <c r="WKY311" s="86"/>
      <c r="WKZ311" s="86"/>
      <c r="WLA311" s="86"/>
      <c r="WLB311" s="86"/>
      <c r="WLC311" s="86"/>
      <c r="WLD311" s="86"/>
      <c r="WLE311" s="86"/>
      <c r="WLF311" s="86"/>
      <c r="WLG311" s="86"/>
      <c r="WLH311" s="86"/>
      <c r="WLI311" s="86"/>
      <c r="WLJ311" s="86"/>
      <c r="WLK311" s="86"/>
      <c r="WLL311" s="86"/>
      <c r="WLM311" s="86"/>
      <c r="WLN311" s="86"/>
      <c r="WLO311" s="86"/>
      <c r="WLP311" s="86"/>
      <c r="WLQ311" s="86"/>
      <c r="WLR311" s="86"/>
      <c r="WLS311" s="86"/>
      <c r="WLT311" s="86"/>
      <c r="WLU311" s="86"/>
      <c r="WLV311" s="86"/>
      <c r="WLW311" s="86"/>
      <c r="WLX311" s="86"/>
      <c r="WLY311" s="86"/>
      <c r="WLZ311" s="86"/>
      <c r="WMA311" s="86"/>
      <c r="WMB311" s="86"/>
      <c r="WMC311" s="86"/>
      <c r="WMD311" s="86"/>
      <c r="WME311" s="86"/>
      <c r="WMF311" s="86"/>
      <c r="WMG311" s="86"/>
      <c r="WMH311" s="86"/>
      <c r="WMI311" s="86"/>
      <c r="WMJ311" s="86"/>
      <c r="WMK311" s="86"/>
      <c r="WML311" s="86"/>
      <c r="WMM311" s="86"/>
      <c r="WMN311" s="86"/>
      <c r="WMO311" s="86"/>
      <c r="WMP311" s="86"/>
      <c r="WMQ311" s="86"/>
      <c r="WMR311" s="86"/>
      <c r="WMS311" s="86"/>
      <c r="WMT311" s="86"/>
      <c r="WMU311" s="86"/>
      <c r="WMV311" s="86"/>
      <c r="WMW311" s="86"/>
      <c r="WMX311" s="86"/>
      <c r="WMY311" s="86"/>
      <c r="WMZ311" s="86"/>
      <c r="WNA311" s="86"/>
      <c r="WNB311" s="86"/>
      <c r="WNC311" s="86"/>
      <c r="WND311" s="86"/>
      <c r="WNE311" s="86"/>
      <c r="WNF311" s="86"/>
      <c r="WNG311" s="86"/>
      <c r="WNH311" s="86"/>
      <c r="WNI311" s="86"/>
      <c r="WNJ311" s="86"/>
      <c r="WNK311" s="86"/>
      <c r="WNL311" s="86"/>
      <c r="WNM311" s="86"/>
      <c r="WNN311" s="86"/>
      <c r="WNO311" s="86"/>
      <c r="WNP311" s="86"/>
      <c r="WNQ311" s="86"/>
      <c r="WNR311" s="86"/>
      <c r="WNS311" s="86"/>
      <c r="WNT311" s="86"/>
      <c r="WNU311" s="86"/>
      <c r="WNV311" s="86"/>
      <c r="WNW311" s="86"/>
      <c r="WNX311" s="86"/>
      <c r="WNY311" s="86"/>
      <c r="WNZ311" s="86"/>
      <c r="WOA311" s="86"/>
      <c r="WOB311" s="86"/>
      <c r="WOC311" s="86"/>
      <c r="WOD311" s="86"/>
      <c r="WOE311" s="86"/>
      <c r="WOF311" s="86"/>
      <c r="WOG311" s="86"/>
      <c r="WOH311" s="86"/>
      <c r="WOI311" s="86"/>
      <c r="WOJ311" s="86"/>
      <c r="WOK311" s="86"/>
      <c r="WOL311" s="86"/>
      <c r="WOM311" s="86"/>
      <c r="WON311" s="86"/>
      <c r="WOO311" s="86"/>
      <c r="WOP311" s="86"/>
      <c r="WOQ311" s="86"/>
      <c r="WOR311" s="86"/>
      <c r="WOS311" s="86"/>
      <c r="WOT311" s="86"/>
      <c r="WOU311" s="86"/>
      <c r="WOV311" s="86"/>
      <c r="WOW311" s="86"/>
      <c r="WOX311" s="86"/>
      <c r="WOY311" s="86"/>
      <c r="WOZ311" s="86"/>
      <c r="WPA311" s="86"/>
      <c r="WPB311" s="86"/>
      <c r="WPC311" s="86"/>
      <c r="WPD311" s="86"/>
      <c r="WPE311" s="86"/>
      <c r="WPF311" s="86"/>
      <c r="WPG311" s="86"/>
      <c r="WPH311" s="86"/>
      <c r="WPI311" s="86"/>
      <c r="WPJ311" s="86"/>
      <c r="WPK311" s="86"/>
      <c r="WPL311" s="86"/>
      <c r="WPM311" s="86"/>
      <c r="WPN311" s="86"/>
      <c r="WPO311" s="86"/>
      <c r="WPP311" s="86"/>
      <c r="WPQ311" s="86"/>
      <c r="WPR311" s="86"/>
      <c r="WPS311" s="86"/>
      <c r="WPT311" s="86"/>
      <c r="WPU311" s="86"/>
      <c r="WPV311" s="86"/>
      <c r="WPW311" s="86"/>
      <c r="WPX311" s="86"/>
      <c r="WPY311" s="86"/>
      <c r="WPZ311" s="86"/>
      <c r="WQA311" s="86"/>
      <c r="WQB311" s="86"/>
      <c r="WQC311" s="86"/>
      <c r="WQD311" s="86"/>
      <c r="WQE311" s="86"/>
      <c r="WQF311" s="86"/>
      <c r="WQG311" s="86"/>
      <c r="WQH311" s="86"/>
      <c r="WQI311" s="86"/>
      <c r="WQJ311" s="86"/>
      <c r="WQK311" s="86"/>
      <c r="WQL311" s="86"/>
      <c r="WQM311" s="86"/>
      <c r="WQN311" s="86"/>
      <c r="WQO311" s="86"/>
      <c r="WQP311" s="86"/>
      <c r="WQQ311" s="86"/>
      <c r="WQR311" s="86"/>
      <c r="WQS311" s="86"/>
      <c r="WQT311" s="86"/>
      <c r="WQU311" s="86"/>
      <c r="WQV311" s="86"/>
      <c r="WQW311" s="86"/>
      <c r="WQX311" s="86"/>
      <c r="WQY311" s="86"/>
      <c r="WQZ311" s="86"/>
      <c r="WRA311" s="86"/>
      <c r="WRB311" s="86"/>
      <c r="WRC311" s="86"/>
      <c r="WRD311" s="86"/>
      <c r="WRE311" s="86"/>
      <c r="WRF311" s="86"/>
      <c r="WRG311" s="86"/>
      <c r="WRH311" s="86"/>
      <c r="WRI311" s="86"/>
      <c r="WRJ311" s="86"/>
      <c r="WRK311" s="86"/>
      <c r="WRL311" s="86"/>
      <c r="WRM311" s="86"/>
      <c r="WRN311" s="86"/>
      <c r="WRO311" s="86"/>
      <c r="WRP311" s="86"/>
      <c r="WRQ311" s="86"/>
      <c r="WRR311" s="86"/>
      <c r="WRS311" s="86"/>
      <c r="WRT311" s="86"/>
      <c r="WRU311" s="86"/>
      <c r="WRV311" s="86"/>
      <c r="WRW311" s="86"/>
      <c r="WRX311" s="86"/>
      <c r="WRY311" s="86"/>
      <c r="WRZ311" s="86"/>
      <c r="WSA311" s="86"/>
      <c r="WSB311" s="86"/>
      <c r="WSC311" s="86"/>
      <c r="WSD311" s="86"/>
      <c r="WSE311" s="86"/>
      <c r="WSF311" s="86"/>
      <c r="WSG311" s="86"/>
      <c r="WSH311" s="86"/>
      <c r="WSI311" s="86"/>
      <c r="WSJ311" s="86"/>
      <c r="WSK311" s="86"/>
      <c r="WSL311" s="86"/>
      <c r="WSM311" s="86"/>
      <c r="WSN311" s="86"/>
      <c r="WSO311" s="86"/>
      <c r="WSP311" s="86"/>
      <c r="WSQ311" s="86"/>
      <c r="WSR311" s="86"/>
      <c r="WSS311" s="86"/>
      <c r="WST311" s="86"/>
      <c r="WSU311" s="86"/>
      <c r="WSV311" s="86"/>
      <c r="WSW311" s="86"/>
      <c r="WSX311" s="86"/>
      <c r="WSY311" s="86"/>
      <c r="WSZ311" s="86"/>
      <c r="WTA311" s="86"/>
      <c r="WTB311" s="86"/>
      <c r="WTC311" s="86"/>
      <c r="WTD311" s="86"/>
      <c r="WTE311" s="86"/>
      <c r="WTF311" s="86"/>
      <c r="WTG311" s="86"/>
      <c r="WTH311" s="86"/>
      <c r="WTI311" s="86"/>
      <c r="WTJ311" s="86"/>
      <c r="WTK311" s="86"/>
      <c r="WTL311" s="86"/>
      <c r="WTM311" s="86"/>
      <c r="WTN311" s="86"/>
      <c r="WTO311" s="86"/>
      <c r="WTP311" s="86"/>
      <c r="WTQ311" s="86"/>
      <c r="WTR311" s="86"/>
      <c r="WTS311" s="86"/>
      <c r="WTT311" s="86"/>
      <c r="WTU311" s="86"/>
      <c r="WTV311" s="86"/>
      <c r="WTW311" s="86"/>
      <c r="WTX311" s="86"/>
      <c r="WTY311" s="86"/>
      <c r="WTZ311" s="86"/>
      <c r="WUA311" s="86"/>
      <c r="WUB311" s="86"/>
      <c r="WUC311" s="86"/>
      <c r="WUD311" s="86"/>
      <c r="WUE311" s="86"/>
      <c r="WUF311" s="86"/>
      <c r="WUG311" s="86"/>
      <c r="WUH311" s="86"/>
      <c r="WUI311" s="86"/>
      <c r="WUJ311" s="86"/>
      <c r="WUK311" s="86"/>
      <c r="WUL311" s="86"/>
      <c r="WUM311" s="86"/>
      <c r="WUN311" s="86"/>
      <c r="WUO311" s="86"/>
      <c r="WUP311" s="86"/>
      <c r="WUQ311" s="86"/>
      <c r="WUR311" s="86"/>
      <c r="WUS311" s="86"/>
      <c r="WUT311" s="86"/>
      <c r="WUU311" s="86"/>
      <c r="WUV311" s="86"/>
      <c r="WUW311" s="86"/>
      <c r="WUX311" s="86"/>
      <c r="WUY311" s="86"/>
      <c r="WUZ311" s="86"/>
      <c r="WVA311" s="86"/>
      <c r="WVB311" s="86"/>
      <c r="WVC311" s="86"/>
      <c r="WVD311" s="86"/>
      <c r="WVE311" s="86"/>
      <c r="WVF311" s="86"/>
      <c r="WVG311" s="86"/>
      <c r="WVH311" s="86"/>
      <c r="WVI311" s="86"/>
      <c r="WVJ311" s="86"/>
      <c r="WVK311" s="86"/>
      <c r="WVL311" s="86"/>
      <c r="WVM311" s="86"/>
      <c r="WVN311" s="86"/>
      <c r="WVO311" s="86"/>
      <c r="WVP311" s="86"/>
      <c r="WVQ311" s="86"/>
      <c r="WVR311" s="86"/>
      <c r="WVS311" s="86"/>
      <c r="WVT311" s="86"/>
      <c r="WVU311" s="86"/>
      <c r="WVV311" s="86"/>
      <c r="WVW311" s="86"/>
      <c r="WVX311" s="86"/>
      <c r="WVY311" s="86"/>
      <c r="WVZ311" s="86"/>
      <c r="WWA311" s="86"/>
      <c r="WWB311" s="86"/>
      <c r="WWC311" s="86"/>
      <c r="WWD311" s="86"/>
      <c r="WWE311" s="86"/>
      <c r="WWF311" s="86"/>
      <c r="WWG311" s="86"/>
      <c r="WWH311" s="86"/>
      <c r="WWI311" s="86"/>
      <c r="WWJ311" s="86"/>
      <c r="WWK311" s="86"/>
      <c r="WWL311" s="86"/>
      <c r="WWM311" s="86"/>
      <c r="WWN311" s="86"/>
      <c r="WWO311" s="86"/>
      <c r="WWP311" s="86"/>
      <c r="WWQ311" s="86"/>
      <c r="WWR311" s="86"/>
      <c r="WWS311" s="86"/>
      <c r="WWT311" s="86"/>
      <c r="WWU311" s="86"/>
      <c r="WWV311" s="86"/>
      <c r="WWW311" s="86"/>
      <c r="WWX311" s="86"/>
      <c r="WWY311" s="86"/>
      <c r="WWZ311" s="86"/>
      <c r="WXA311" s="86"/>
      <c r="WXB311" s="86"/>
      <c r="WXC311" s="86"/>
      <c r="WXD311" s="86"/>
      <c r="WXE311" s="86"/>
      <c r="WXF311" s="86"/>
      <c r="WXG311" s="86"/>
      <c r="WXH311" s="86"/>
      <c r="WXI311" s="86"/>
      <c r="WXJ311" s="86"/>
      <c r="WXK311" s="86"/>
      <c r="WXL311" s="86"/>
      <c r="WXM311" s="86"/>
      <c r="WXN311" s="86"/>
      <c r="WXO311" s="86"/>
      <c r="WXP311" s="86"/>
      <c r="WXQ311" s="86"/>
      <c r="WXR311" s="86"/>
      <c r="WXS311" s="86"/>
      <c r="WXT311" s="86"/>
      <c r="WXU311" s="86"/>
      <c r="WXV311" s="86"/>
      <c r="WXW311" s="86"/>
      <c r="WXX311" s="86"/>
      <c r="WXY311" s="86"/>
      <c r="WXZ311" s="86"/>
      <c r="WYA311" s="86"/>
      <c r="WYB311" s="86"/>
      <c r="WYC311" s="86"/>
      <c r="WYD311" s="86"/>
      <c r="WYE311" s="86"/>
      <c r="WYF311" s="86"/>
      <c r="WYG311" s="86"/>
      <c r="WYH311" s="86"/>
      <c r="WYI311" s="86"/>
      <c r="WYJ311" s="86"/>
      <c r="WYK311" s="86"/>
      <c r="WYL311" s="86"/>
      <c r="WYM311" s="86"/>
      <c r="WYN311" s="86"/>
      <c r="WYO311" s="86"/>
      <c r="WYP311" s="86"/>
      <c r="WYQ311" s="86"/>
      <c r="WYR311" s="86"/>
      <c r="WYS311" s="86"/>
      <c r="WYT311" s="86"/>
      <c r="WYU311" s="86"/>
      <c r="WYV311" s="86"/>
      <c r="WYW311" s="86"/>
      <c r="WYX311" s="86"/>
      <c r="WYY311" s="86"/>
      <c r="WYZ311" s="86"/>
      <c r="WZA311" s="86"/>
      <c r="WZB311" s="86"/>
      <c r="WZC311" s="86"/>
      <c r="WZD311" s="86"/>
      <c r="WZE311" s="86"/>
      <c r="WZF311" s="86"/>
      <c r="WZG311" s="86"/>
      <c r="WZH311" s="86"/>
      <c r="WZI311" s="86"/>
      <c r="WZJ311" s="86"/>
      <c r="WZK311" s="86"/>
      <c r="WZL311" s="86"/>
      <c r="WZM311" s="86"/>
      <c r="WZN311" s="86"/>
      <c r="WZO311" s="86"/>
      <c r="WZP311" s="86"/>
      <c r="WZQ311" s="86"/>
      <c r="WZR311" s="86"/>
      <c r="WZS311" s="86"/>
      <c r="WZT311" s="86"/>
      <c r="WZU311" s="86"/>
      <c r="WZV311" s="86"/>
      <c r="WZW311" s="86"/>
      <c r="WZX311" s="86"/>
      <c r="WZY311" s="86"/>
      <c r="WZZ311" s="86"/>
      <c r="XAA311" s="86"/>
      <c r="XAB311" s="86"/>
      <c r="XAC311" s="86"/>
      <c r="XAD311" s="86"/>
      <c r="XAE311" s="86"/>
      <c r="XAF311" s="86"/>
      <c r="XAG311" s="86"/>
      <c r="XAH311" s="86"/>
      <c r="XAI311" s="86"/>
      <c r="XAJ311" s="86"/>
      <c r="XAK311" s="86"/>
      <c r="XAL311" s="86"/>
      <c r="XAM311" s="86"/>
      <c r="XAN311" s="86"/>
      <c r="XAO311" s="86"/>
      <c r="XAP311" s="86"/>
      <c r="XAQ311" s="86"/>
      <c r="XAR311" s="86"/>
      <c r="XAS311" s="86"/>
      <c r="XAT311" s="86"/>
      <c r="XAU311" s="86"/>
      <c r="XAV311" s="86"/>
      <c r="XAW311" s="86"/>
      <c r="XAX311" s="86"/>
      <c r="XAY311" s="86"/>
      <c r="XAZ311" s="86"/>
      <c r="XBA311" s="86"/>
      <c r="XBB311" s="86"/>
      <c r="XBC311" s="86"/>
      <c r="XBD311" s="86"/>
      <c r="XBE311" s="86"/>
      <c r="XBF311" s="86"/>
      <c r="XBG311" s="86"/>
      <c r="XBH311" s="86"/>
      <c r="XBI311" s="86"/>
      <c r="XBJ311" s="86"/>
      <c r="XBK311" s="86"/>
      <c r="XBL311" s="86"/>
      <c r="XBM311" s="86"/>
      <c r="XBN311" s="86"/>
      <c r="XBO311" s="86"/>
      <c r="XBP311" s="86"/>
      <c r="XBQ311" s="86"/>
      <c r="XBR311" s="86"/>
      <c r="XBS311" s="86"/>
      <c r="XBT311" s="86"/>
      <c r="XBU311" s="86"/>
      <c r="XBV311" s="86"/>
      <c r="XBW311" s="86"/>
      <c r="XBX311" s="86"/>
      <c r="XBY311" s="86"/>
      <c r="XBZ311" s="86"/>
      <c r="XCA311" s="86"/>
      <c r="XCB311" s="86"/>
      <c r="XCC311" s="86"/>
      <c r="XCD311" s="86"/>
      <c r="XCE311" s="86"/>
      <c r="XCF311" s="86"/>
      <c r="XCG311" s="86"/>
      <c r="XCH311" s="86"/>
      <c r="XCI311" s="86"/>
      <c r="XCJ311" s="86"/>
      <c r="XCK311" s="86"/>
      <c r="XCL311" s="86"/>
      <c r="XCM311" s="86"/>
      <c r="XCN311" s="86"/>
      <c r="XCO311" s="86"/>
      <c r="XCP311" s="86"/>
      <c r="XCQ311" s="86"/>
      <c r="XCR311" s="86"/>
      <c r="XCS311" s="86"/>
      <c r="XCT311" s="86"/>
      <c r="XCU311" s="86"/>
      <c r="XCV311" s="86"/>
      <c r="XCW311" s="86"/>
      <c r="XCX311" s="86"/>
      <c r="XCY311" s="86"/>
      <c r="XCZ311" s="86"/>
      <c r="XDA311" s="86"/>
      <c r="XDB311" s="86"/>
      <c r="XDC311" s="86"/>
      <c r="XDD311" s="86"/>
      <c r="XDE311" s="86"/>
      <c r="XDF311" s="86"/>
      <c r="XDG311" s="86"/>
      <c r="XDH311" s="86"/>
      <c r="XDI311" s="86"/>
      <c r="XDJ311" s="86"/>
      <c r="XDK311" s="86"/>
      <c r="XDL311" s="86"/>
      <c r="XDM311" s="86"/>
      <c r="XDN311" s="86"/>
      <c r="XDO311" s="86"/>
      <c r="XDP311" s="86"/>
      <c r="XDQ311" s="86"/>
      <c r="XDR311" s="86"/>
      <c r="XDS311" s="86"/>
      <c r="XDT311" s="86"/>
      <c r="XDU311" s="86"/>
      <c r="XDV311" s="86"/>
      <c r="XDW311" s="86"/>
      <c r="XDX311" s="86"/>
      <c r="XDY311" s="86"/>
      <c r="XDZ311" s="86"/>
      <c r="XEA311" s="86"/>
      <c r="XEB311" s="86"/>
      <c r="XEC311" s="86"/>
      <c r="XED311" s="86"/>
      <c r="XEE311" s="86"/>
      <c r="XEF311" s="86"/>
      <c r="XEG311" s="86"/>
      <c r="XEH311" s="86"/>
    </row>
    <row r="312" spans="1:16362" ht="15.75" customHeight="1" x14ac:dyDescent="0.25">
      <c r="A312" s="1482" t="s">
        <v>138</v>
      </c>
      <c r="B312" s="1483"/>
      <c r="C312" s="1483"/>
      <c r="D312" s="1483"/>
      <c r="E312" s="1483"/>
      <c r="F312" s="1483"/>
      <c r="G312" s="1483"/>
      <c r="H312" s="1483"/>
      <c r="I312" s="1483"/>
      <c r="J312" s="1483"/>
      <c r="K312" s="1483"/>
      <c r="L312" s="1483"/>
      <c r="M312" s="1483"/>
      <c r="N312" s="1483"/>
      <c r="O312" s="1483"/>
      <c r="P312" s="1483"/>
      <c r="Q312" s="1483"/>
      <c r="R312" s="1483"/>
      <c r="S312" s="1483"/>
      <c r="T312" s="1483"/>
      <c r="U312" s="1483"/>
      <c r="V312" s="1483"/>
      <c r="W312" s="1483"/>
      <c r="X312" s="1483"/>
      <c r="Y312" s="1483"/>
      <c r="Z312" s="1483"/>
      <c r="AA312" s="1483"/>
      <c r="AB312" s="1483"/>
      <c r="AC312" s="1483"/>
      <c r="AD312" s="1483"/>
      <c r="AE312" s="1483"/>
      <c r="AF312" s="1483"/>
      <c r="AG312" s="1483"/>
      <c r="AH312" s="1483"/>
      <c r="AI312" s="1483"/>
      <c r="AJ312" s="1484"/>
    </row>
    <row r="313" spans="1:16362" s="24" customFormat="1" ht="10.5" customHeight="1" x14ac:dyDescent="0.2">
      <c r="A313" s="1488">
        <v>6</v>
      </c>
      <c r="B313" s="1375" t="s">
        <v>141</v>
      </c>
      <c r="C313" s="1486" t="s">
        <v>38</v>
      </c>
      <c r="D313" s="1389"/>
      <c r="E313" s="1381"/>
      <c r="F313" s="1381"/>
      <c r="G313" s="1415"/>
      <c r="H313" s="1386">
        <v>7</v>
      </c>
      <c r="I313" s="1381"/>
      <c r="J313" s="1381"/>
      <c r="K313" s="1415"/>
      <c r="L313" s="1407"/>
      <c r="M313" s="1202">
        <f>N313/30</f>
        <v>3</v>
      </c>
      <c r="N313" s="1196">
        <f>O313+T313</f>
        <v>90</v>
      </c>
      <c r="O313" s="1196">
        <f t="shared" ref="O313" si="552">P313+Q313+R313+S313</f>
        <v>60</v>
      </c>
      <c r="P313" s="1372">
        <v>26</v>
      </c>
      <c r="Q313" s="1372"/>
      <c r="R313" s="1372">
        <v>32</v>
      </c>
      <c r="S313" s="1372">
        <v>2</v>
      </c>
      <c r="T313" s="1291">
        <f>SUM(U314:AB314)</f>
        <v>30</v>
      </c>
      <c r="U313" s="348"/>
      <c r="V313" s="349"/>
      <c r="W313" s="349"/>
      <c r="X313" s="348"/>
      <c r="Y313" s="349"/>
      <c r="Z313" s="348">
        <v>30</v>
      </c>
      <c r="AA313" s="350">
        <v>30</v>
      </c>
      <c r="AB313" s="351"/>
      <c r="AC313" s="1285">
        <f t="shared" ref="AC313:AJ313" si="553">(U313+U314)/30</f>
        <v>0</v>
      </c>
      <c r="AD313" s="1084">
        <f t="shared" si="553"/>
        <v>0</v>
      </c>
      <c r="AE313" s="1084">
        <f t="shared" si="553"/>
        <v>0</v>
      </c>
      <c r="AF313" s="1084">
        <f t="shared" si="553"/>
        <v>0</v>
      </c>
      <c r="AG313" s="1084">
        <f t="shared" si="553"/>
        <v>0</v>
      </c>
      <c r="AH313" s="1084">
        <f t="shared" si="553"/>
        <v>1.5</v>
      </c>
      <c r="AI313" s="1084">
        <f t="shared" si="553"/>
        <v>1.5</v>
      </c>
      <c r="AJ313" s="1085">
        <f t="shared" si="553"/>
        <v>0</v>
      </c>
      <c r="AK313" s="24" t="b">
        <f>P313+Q313+R313+S313=SUM(U313:AB313)</f>
        <v>1</v>
      </c>
    </row>
    <row r="314" spans="1:16362" s="24" customFormat="1" ht="10.5" customHeight="1" x14ac:dyDescent="0.2">
      <c r="A314" s="1473"/>
      <c r="B314" s="1376"/>
      <c r="C314" s="1470"/>
      <c r="D314" s="1015"/>
      <c r="E314" s="1382"/>
      <c r="F314" s="1382"/>
      <c r="G314" s="1005"/>
      <c r="H314" s="1112"/>
      <c r="I314" s="1382"/>
      <c r="J314" s="1382"/>
      <c r="K314" s="1005"/>
      <c r="L314" s="1408"/>
      <c r="M314" s="1177"/>
      <c r="N314" s="1139"/>
      <c r="O314" s="1139"/>
      <c r="P314" s="1370"/>
      <c r="Q314" s="1370"/>
      <c r="R314" s="1370"/>
      <c r="S314" s="1370"/>
      <c r="T314" s="1080"/>
      <c r="U314" s="352"/>
      <c r="V314" s="16"/>
      <c r="W314" s="16"/>
      <c r="X314" s="16"/>
      <c r="Y314" s="16"/>
      <c r="Z314" s="16">
        <v>15</v>
      </c>
      <c r="AA314" s="353">
        <v>15</v>
      </c>
      <c r="AB314" s="354"/>
      <c r="AC314" s="1246"/>
      <c r="AD314" s="1038"/>
      <c r="AE314" s="1038"/>
      <c r="AF314" s="1038"/>
      <c r="AG314" s="1038"/>
      <c r="AH314" s="1038"/>
      <c r="AI314" s="1038"/>
      <c r="AJ314" s="1037"/>
    </row>
    <row r="315" spans="1:16362" s="24" customFormat="1" ht="10.5" customHeight="1" x14ac:dyDescent="0.25">
      <c r="A315" s="1474"/>
      <c r="B315" s="1377"/>
      <c r="C315" s="1471"/>
      <c r="D315" s="1016"/>
      <c r="E315" s="1003"/>
      <c r="F315" s="1003"/>
      <c r="G315" s="1006"/>
      <c r="H315" s="1113"/>
      <c r="I315" s="1003"/>
      <c r="J315" s="1003"/>
      <c r="K315" s="1006"/>
      <c r="L315" s="1409"/>
      <c r="M315" s="1178"/>
      <c r="N315" s="1140"/>
      <c r="O315" s="1140"/>
      <c r="P315" s="1371"/>
      <c r="Q315" s="1371"/>
      <c r="R315" s="1371"/>
      <c r="S315" s="1371"/>
      <c r="T315" s="1081"/>
      <c r="U315" s="352"/>
      <c r="V315" s="16"/>
      <c r="W315" s="16"/>
      <c r="X315" s="355"/>
      <c r="Y315" s="16"/>
      <c r="Z315" s="16"/>
      <c r="AA315" s="203" t="s">
        <v>106</v>
      </c>
      <c r="AB315" s="354"/>
      <c r="AC315" s="1246"/>
      <c r="AD315" s="1038"/>
      <c r="AE315" s="1038"/>
      <c r="AF315" s="1038"/>
      <c r="AG315" s="1038"/>
      <c r="AH315" s="1038"/>
      <c r="AI315" s="1038"/>
      <c r="AJ315" s="1037"/>
    </row>
    <row r="316" spans="1:16362" s="24" customFormat="1" ht="10.5" customHeight="1" x14ac:dyDescent="0.2">
      <c r="A316" s="1473">
        <v>7</v>
      </c>
      <c r="B316" s="1119" t="s">
        <v>143</v>
      </c>
      <c r="C316" s="1470" t="s">
        <v>37</v>
      </c>
      <c r="D316" s="1015">
        <v>4</v>
      </c>
      <c r="E316" s="1382"/>
      <c r="F316" s="1382"/>
      <c r="G316" s="1005"/>
      <c r="H316" s="1112"/>
      <c r="I316" s="1382"/>
      <c r="J316" s="1382"/>
      <c r="K316" s="1005"/>
      <c r="L316" s="1408"/>
      <c r="M316" s="1177">
        <f>N316/30</f>
        <v>3</v>
      </c>
      <c r="N316" s="1139">
        <f>O316+T316</f>
        <v>90</v>
      </c>
      <c r="O316" s="1139">
        <f t="shared" ref="O316" si="554">P316+Q316+R316+S316</f>
        <v>60</v>
      </c>
      <c r="P316" s="1370">
        <v>30</v>
      </c>
      <c r="Q316" s="1370"/>
      <c r="R316" s="1370">
        <v>30</v>
      </c>
      <c r="S316" s="1371"/>
      <c r="T316" s="1080">
        <f>SUM(U317:AB317)</f>
        <v>30</v>
      </c>
      <c r="U316" s="356"/>
      <c r="V316" s="357"/>
      <c r="W316" s="358">
        <v>30</v>
      </c>
      <c r="X316" s="357">
        <v>30</v>
      </c>
      <c r="Y316" s="359"/>
      <c r="Z316" s="359"/>
      <c r="AA316" s="360"/>
      <c r="AB316" s="361"/>
      <c r="AC316" s="1238">
        <f t="shared" ref="AC316:AJ316" si="555">(U316+U317)/30</f>
        <v>0</v>
      </c>
      <c r="AD316" s="1065">
        <f t="shared" si="555"/>
        <v>0</v>
      </c>
      <c r="AE316" s="1065">
        <f t="shared" si="555"/>
        <v>1.5</v>
      </c>
      <c r="AF316" s="1065">
        <f t="shared" si="555"/>
        <v>1.5</v>
      </c>
      <c r="AG316" s="1065">
        <f t="shared" si="555"/>
        <v>0</v>
      </c>
      <c r="AH316" s="1065">
        <f t="shared" si="555"/>
        <v>0</v>
      </c>
      <c r="AI316" s="1065">
        <f t="shared" si="555"/>
        <v>0</v>
      </c>
      <c r="AJ316" s="1286">
        <f t="shared" si="555"/>
        <v>0</v>
      </c>
      <c r="AK316" s="24" t="b">
        <f>P316+Q316+R316+S316=SUM(U316:AB316)</f>
        <v>1</v>
      </c>
    </row>
    <row r="317" spans="1:16362" s="24" customFormat="1" ht="10.5" customHeight="1" x14ac:dyDescent="0.2">
      <c r="A317" s="1473"/>
      <c r="B317" s="1119"/>
      <c r="C317" s="1470"/>
      <c r="D317" s="1015"/>
      <c r="E317" s="1382"/>
      <c r="F317" s="1382"/>
      <c r="G317" s="1005"/>
      <c r="H317" s="1112"/>
      <c r="I317" s="1382"/>
      <c r="J317" s="1382"/>
      <c r="K317" s="1005"/>
      <c r="L317" s="1408"/>
      <c r="M317" s="1177"/>
      <c r="N317" s="1139"/>
      <c r="O317" s="1139"/>
      <c r="P317" s="1370"/>
      <c r="Q317" s="1370"/>
      <c r="R317" s="1370"/>
      <c r="S317" s="1330"/>
      <c r="T317" s="1080"/>
      <c r="U317" s="352"/>
      <c r="V317" s="357"/>
      <c r="W317" s="362">
        <v>15</v>
      </c>
      <c r="X317" s="363">
        <v>15</v>
      </c>
      <c r="Y317" s="364"/>
      <c r="Z317" s="364"/>
      <c r="AA317" s="365"/>
      <c r="AB317" s="366"/>
      <c r="AC317" s="1045"/>
      <c r="AD317" s="1038"/>
      <c r="AE317" s="1038"/>
      <c r="AF317" s="1038"/>
      <c r="AG317" s="1038"/>
      <c r="AH317" s="1038"/>
      <c r="AI317" s="1038"/>
      <c r="AJ317" s="1037"/>
    </row>
    <row r="318" spans="1:16362" s="24" customFormat="1" ht="10.5" customHeight="1" x14ac:dyDescent="0.25">
      <c r="A318" s="1474"/>
      <c r="B318" s="1120"/>
      <c r="C318" s="1471"/>
      <c r="D318" s="1016"/>
      <c r="E318" s="1003"/>
      <c r="F318" s="1003"/>
      <c r="G318" s="1006"/>
      <c r="H318" s="1113"/>
      <c r="I318" s="1003"/>
      <c r="J318" s="1003"/>
      <c r="K318" s="1006"/>
      <c r="L318" s="1409"/>
      <c r="M318" s="1178"/>
      <c r="N318" s="1140"/>
      <c r="O318" s="1140"/>
      <c r="P318" s="1371"/>
      <c r="Q318" s="1371"/>
      <c r="R318" s="1371"/>
      <c r="S318" s="1330"/>
      <c r="T318" s="1081"/>
      <c r="U318" s="311"/>
      <c r="V318" s="16"/>
      <c r="W318" s="16"/>
      <c r="X318" s="439" t="s">
        <v>107</v>
      </c>
      <c r="Y318" s="364"/>
      <c r="Z318" s="364"/>
      <c r="AA318" s="365"/>
      <c r="AB318" s="366"/>
      <c r="AC318" s="1414"/>
      <c r="AD318" s="1446"/>
      <c r="AE318" s="1446"/>
      <c r="AF318" s="1446"/>
      <c r="AG318" s="1446"/>
      <c r="AH318" s="1446"/>
      <c r="AI318" s="1446"/>
      <c r="AJ318" s="1481"/>
    </row>
    <row r="319" spans="1:16362" ht="15.75" customHeight="1" x14ac:dyDescent="0.25">
      <c r="A319" s="1401" t="s">
        <v>139</v>
      </c>
      <c r="B319" s="1402"/>
      <c r="C319" s="1402"/>
      <c r="D319" s="1402"/>
      <c r="E319" s="1402"/>
      <c r="F319" s="1402"/>
      <c r="G319" s="1402"/>
      <c r="H319" s="1402"/>
      <c r="I319" s="1402"/>
      <c r="J319" s="1402"/>
      <c r="K319" s="1402"/>
      <c r="L319" s="1402"/>
      <c r="M319" s="1402"/>
      <c r="N319" s="1402"/>
      <c r="O319" s="1402"/>
      <c r="P319" s="1402"/>
      <c r="Q319" s="1402"/>
      <c r="R319" s="1402"/>
      <c r="S319" s="1402"/>
      <c r="T319" s="1402"/>
      <c r="U319" s="1402"/>
      <c r="V319" s="1402"/>
      <c r="W319" s="1402"/>
      <c r="X319" s="1402"/>
      <c r="Y319" s="1402"/>
      <c r="Z319" s="1402"/>
      <c r="AA319" s="1402"/>
      <c r="AB319" s="1402"/>
      <c r="AC319" s="1402"/>
      <c r="AD319" s="1402"/>
      <c r="AE319" s="1402"/>
      <c r="AF319" s="1402"/>
      <c r="AG319" s="1402"/>
      <c r="AH319" s="1402"/>
      <c r="AI319" s="1402"/>
      <c r="AJ319" s="1403"/>
    </row>
    <row r="320" spans="1:16362" s="24" customFormat="1" ht="10.5" customHeight="1" x14ac:dyDescent="0.2">
      <c r="A320" s="1473">
        <v>8</v>
      </c>
      <c r="B320" s="1376" t="s">
        <v>144</v>
      </c>
      <c r="C320" s="1470" t="s">
        <v>73</v>
      </c>
      <c r="D320" s="1389">
        <v>4</v>
      </c>
      <c r="E320" s="1381"/>
      <c r="F320" s="1381"/>
      <c r="G320" s="1415"/>
      <c r="H320" s="1386"/>
      <c r="I320" s="1381"/>
      <c r="J320" s="1381"/>
      <c r="K320" s="1415"/>
      <c r="L320" s="1407"/>
      <c r="M320" s="1202">
        <f t="shared" ref="M320" si="556">N320/30</f>
        <v>4</v>
      </c>
      <c r="N320" s="1196">
        <f>O320+T320</f>
        <v>120</v>
      </c>
      <c r="O320" s="1196">
        <f t="shared" ref="O320" si="557">P320+Q320+R320+S320</f>
        <v>80</v>
      </c>
      <c r="P320" s="1372">
        <v>8</v>
      </c>
      <c r="Q320" s="1372">
        <v>36</v>
      </c>
      <c r="R320" s="1372">
        <v>36</v>
      </c>
      <c r="S320" s="1372"/>
      <c r="T320" s="1291">
        <f>SUM(U321:AB321)</f>
        <v>40</v>
      </c>
      <c r="U320" s="348"/>
      <c r="V320" s="348"/>
      <c r="W320" s="348">
        <v>40</v>
      </c>
      <c r="X320" s="348">
        <v>40</v>
      </c>
      <c r="Y320" s="349"/>
      <c r="Z320" s="349"/>
      <c r="AA320" s="350"/>
      <c r="AB320" s="350"/>
      <c r="AC320" s="1087">
        <f t="shared" ref="AC320:AJ320" si="558">(U320+U321)/30</f>
        <v>0</v>
      </c>
      <c r="AD320" s="1084">
        <f t="shared" si="558"/>
        <v>0</v>
      </c>
      <c r="AE320" s="1084">
        <f t="shared" si="558"/>
        <v>2</v>
      </c>
      <c r="AF320" s="1084">
        <f t="shared" si="558"/>
        <v>2</v>
      </c>
      <c r="AG320" s="1084">
        <f t="shared" si="558"/>
        <v>0</v>
      </c>
      <c r="AH320" s="1084">
        <f t="shared" si="558"/>
        <v>0</v>
      </c>
      <c r="AI320" s="1084">
        <f t="shared" si="558"/>
        <v>0</v>
      </c>
      <c r="AJ320" s="1085">
        <f t="shared" si="558"/>
        <v>0</v>
      </c>
      <c r="AK320" s="24" t="b">
        <f>P320+Q320+R320+S320=SUM(U320:AB320)</f>
        <v>1</v>
      </c>
    </row>
    <row r="321" spans="1:37" s="24" customFormat="1" ht="10.5" customHeight="1" x14ac:dyDescent="0.2">
      <c r="A321" s="1473"/>
      <c r="B321" s="1376"/>
      <c r="C321" s="1470"/>
      <c r="D321" s="1015"/>
      <c r="E321" s="1382"/>
      <c r="F321" s="1382"/>
      <c r="G321" s="1005"/>
      <c r="H321" s="1112"/>
      <c r="I321" s="1382"/>
      <c r="J321" s="1382"/>
      <c r="K321" s="1005"/>
      <c r="L321" s="1408"/>
      <c r="M321" s="1177"/>
      <c r="N321" s="1139"/>
      <c r="O321" s="1139"/>
      <c r="P321" s="1370"/>
      <c r="Q321" s="1370"/>
      <c r="R321" s="1370"/>
      <c r="S321" s="1370"/>
      <c r="T321" s="1080"/>
      <c r="U321" s="16"/>
      <c r="V321" s="16"/>
      <c r="W321" s="16">
        <v>20</v>
      </c>
      <c r="X321" s="16">
        <v>20</v>
      </c>
      <c r="Y321" s="16"/>
      <c r="Z321" s="16"/>
      <c r="AA321" s="353"/>
      <c r="AB321" s="353"/>
      <c r="AC321" s="1045"/>
      <c r="AD321" s="1038"/>
      <c r="AE321" s="1038"/>
      <c r="AF321" s="1038"/>
      <c r="AG321" s="1038"/>
      <c r="AH321" s="1038"/>
      <c r="AI321" s="1038"/>
      <c r="AJ321" s="1037"/>
    </row>
    <row r="322" spans="1:37" s="24" customFormat="1" ht="10.5" customHeight="1" x14ac:dyDescent="0.2">
      <c r="A322" s="1474"/>
      <c r="B322" s="1377"/>
      <c r="C322" s="1471"/>
      <c r="D322" s="1016"/>
      <c r="E322" s="1003"/>
      <c r="F322" s="1003"/>
      <c r="G322" s="1006"/>
      <c r="H322" s="1113"/>
      <c r="I322" s="1003"/>
      <c r="J322" s="1003"/>
      <c r="K322" s="1006"/>
      <c r="L322" s="1409"/>
      <c r="M322" s="1177"/>
      <c r="N322" s="1139"/>
      <c r="O322" s="1139"/>
      <c r="P322" s="1370"/>
      <c r="Q322" s="1370"/>
      <c r="R322" s="1370"/>
      <c r="S322" s="1370"/>
      <c r="T322" s="1080"/>
      <c r="U322" s="16"/>
      <c r="V322" s="16"/>
      <c r="W322" s="373"/>
      <c r="X322" s="373" t="s">
        <v>107</v>
      </c>
      <c r="Y322" s="16"/>
      <c r="Z322" s="16"/>
      <c r="AA322" s="353"/>
      <c r="AB322" s="353"/>
      <c r="AC322" s="1045"/>
      <c r="AD322" s="1038"/>
      <c r="AE322" s="1038"/>
      <c r="AF322" s="1038"/>
      <c r="AG322" s="1038"/>
      <c r="AH322" s="1038"/>
      <c r="AI322" s="1038"/>
      <c r="AJ322" s="1037"/>
    </row>
    <row r="323" spans="1:37" s="24" customFormat="1" ht="10.5" customHeight="1" x14ac:dyDescent="0.2">
      <c r="A323" s="1472">
        <v>9</v>
      </c>
      <c r="B323" s="1476" t="s">
        <v>145</v>
      </c>
      <c r="C323" s="1469" t="s">
        <v>83</v>
      </c>
      <c r="D323" s="1014">
        <v>4</v>
      </c>
      <c r="E323" s="1001"/>
      <c r="F323" s="1001"/>
      <c r="G323" s="1004"/>
      <c r="H323" s="1111">
        <v>3</v>
      </c>
      <c r="I323" s="1001"/>
      <c r="J323" s="1001"/>
      <c r="K323" s="1004"/>
      <c r="L323" s="1475"/>
      <c r="M323" s="1176">
        <f t="shared" ref="M323" si="559">N323/30</f>
        <v>6</v>
      </c>
      <c r="N323" s="1138">
        <f>O323+T323</f>
        <v>180</v>
      </c>
      <c r="O323" s="1175">
        <f t="shared" ref="O323" si="560">P323+Q323+R323+S323</f>
        <v>120</v>
      </c>
      <c r="P323" s="1369">
        <v>16</v>
      </c>
      <c r="Q323" s="1369">
        <v>2</v>
      </c>
      <c r="R323" s="1369">
        <v>100</v>
      </c>
      <c r="S323" s="1330">
        <v>2</v>
      </c>
      <c r="T323" s="1299">
        <f>SUM(U324:AB324)</f>
        <v>60</v>
      </c>
      <c r="U323" s="440"/>
      <c r="V323" s="16"/>
      <c r="W323" s="16">
        <v>50</v>
      </c>
      <c r="X323" s="16">
        <v>70</v>
      </c>
      <c r="Y323" s="16"/>
      <c r="Z323" s="16"/>
      <c r="AA323" s="414"/>
      <c r="AB323" s="414"/>
      <c r="AC323" s="1045">
        <f t="shared" ref="AC323:AJ323" si="561">(U323+U324)/30</f>
        <v>0</v>
      </c>
      <c r="AD323" s="1038">
        <f t="shared" si="561"/>
        <v>0</v>
      </c>
      <c r="AE323" s="1038">
        <f t="shared" si="561"/>
        <v>2.5</v>
      </c>
      <c r="AF323" s="1038">
        <f t="shared" si="561"/>
        <v>3.5</v>
      </c>
      <c r="AG323" s="1038">
        <f t="shared" si="561"/>
        <v>0</v>
      </c>
      <c r="AH323" s="1038">
        <f t="shared" si="561"/>
        <v>0</v>
      </c>
      <c r="AI323" s="1038">
        <f t="shared" si="561"/>
        <v>0</v>
      </c>
      <c r="AJ323" s="1037">
        <f t="shared" si="561"/>
        <v>0</v>
      </c>
      <c r="AK323" s="24" t="b">
        <f>P323+Q323+R323+S323=SUM(U323:AB323)</f>
        <v>1</v>
      </c>
    </row>
    <row r="324" spans="1:37" s="24" customFormat="1" ht="10.5" customHeight="1" x14ac:dyDescent="0.2">
      <c r="A324" s="1473"/>
      <c r="B324" s="1376"/>
      <c r="C324" s="1470"/>
      <c r="D324" s="1015"/>
      <c r="E324" s="1382"/>
      <c r="F324" s="1382"/>
      <c r="G324" s="1005"/>
      <c r="H324" s="1112"/>
      <c r="I324" s="1382"/>
      <c r="J324" s="1382"/>
      <c r="K324" s="1005"/>
      <c r="L324" s="1408"/>
      <c r="M324" s="1177"/>
      <c r="N324" s="1139"/>
      <c r="O324" s="1175"/>
      <c r="P324" s="1370"/>
      <c r="Q324" s="1370"/>
      <c r="R324" s="1370"/>
      <c r="S324" s="1330"/>
      <c r="T324" s="1080"/>
      <c r="U324" s="352"/>
      <c r="V324" s="16"/>
      <c r="W324" s="16">
        <v>25</v>
      </c>
      <c r="X324" s="16">
        <v>35</v>
      </c>
      <c r="Y324" s="16"/>
      <c r="Z324" s="16"/>
      <c r="AA324" s="353"/>
      <c r="AB324" s="353"/>
      <c r="AC324" s="1045"/>
      <c r="AD324" s="1038"/>
      <c r="AE324" s="1038"/>
      <c r="AF324" s="1038"/>
      <c r="AG324" s="1038"/>
      <c r="AH324" s="1038"/>
      <c r="AI324" s="1038"/>
      <c r="AJ324" s="1037"/>
    </row>
    <row r="325" spans="1:37" s="24" customFormat="1" ht="10.5" customHeight="1" x14ac:dyDescent="0.2">
      <c r="A325" s="1474"/>
      <c r="B325" s="1377"/>
      <c r="C325" s="1471"/>
      <c r="D325" s="1016"/>
      <c r="E325" s="1003"/>
      <c r="F325" s="1003"/>
      <c r="G325" s="1006"/>
      <c r="H325" s="1113"/>
      <c r="I325" s="1003"/>
      <c r="J325" s="1003"/>
      <c r="K325" s="1006"/>
      <c r="L325" s="1409"/>
      <c r="M325" s="1178"/>
      <c r="N325" s="1140"/>
      <c r="O325" s="1175"/>
      <c r="P325" s="1371"/>
      <c r="Q325" s="1371"/>
      <c r="R325" s="1371"/>
      <c r="S325" s="1330"/>
      <c r="T325" s="1081"/>
      <c r="U325" s="352"/>
      <c r="V325" s="16"/>
      <c r="W325" s="203" t="s">
        <v>106</v>
      </c>
      <c r="X325" s="373" t="s">
        <v>107</v>
      </c>
      <c r="Y325" s="203"/>
      <c r="Z325" s="373"/>
      <c r="AA325" s="353"/>
      <c r="AB325" s="353"/>
      <c r="AC325" s="1045"/>
      <c r="AD325" s="1038"/>
      <c r="AE325" s="1038"/>
      <c r="AF325" s="1038"/>
      <c r="AG325" s="1038"/>
      <c r="AH325" s="1038"/>
      <c r="AI325" s="1038"/>
      <c r="AJ325" s="1037"/>
    </row>
    <row r="326" spans="1:37" s="24" customFormat="1" ht="10.5" customHeight="1" x14ac:dyDescent="0.2">
      <c r="A326" s="1472">
        <v>10</v>
      </c>
      <c r="B326" s="1476" t="s">
        <v>146</v>
      </c>
      <c r="C326" s="1469" t="s">
        <v>100</v>
      </c>
      <c r="D326" s="1014">
        <v>5</v>
      </c>
      <c r="E326" s="1001"/>
      <c r="F326" s="1001"/>
      <c r="G326" s="1004"/>
      <c r="H326" s="1111">
        <v>4</v>
      </c>
      <c r="I326" s="1001"/>
      <c r="J326" s="1001"/>
      <c r="K326" s="1004"/>
      <c r="L326" s="1475"/>
      <c r="M326" s="1176">
        <f t="shared" ref="M326" si="562">N326/30</f>
        <v>10.5</v>
      </c>
      <c r="N326" s="1138">
        <f>O326+T326</f>
        <v>315</v>
      </c>
      <c r="O326" s="1138">
        <f t="shared" ref="O326" si="563">P326+Q326+R326+S326</f>
        <v>210</v>
      </c>
      <c r="P326" s="1369">
        <v>38</v>
      </c>
      <c r="Q326" s="1369">
        <v>66</v>
      </c>
      <c r="R326" s="1369">
        <v>104</v>
      </c>
      <c r="S326" s="1369">
        <v>2</v>
      </c>
      <c r="T326" s="1299">
        <f>SUM(U327:AB327)</f>
        <v>105</v>
      </c>
      <c r="U326" s="362"/>
      <c r="V326" s="16"/>
      <c r="W326" s="362">
        <v>74</v>
      </c>
      <c r="X326" s="16">
        <v>92</v>
      </c>
      <c r="Y326" s="200">
        <v>44</v>
      </c>
      <c r="Z326" s="413"/>
      <c r="AA326" s="414"/>
      <c r="AB326" s="414"/>
      <c r="AC326" s="1045">
        <f t="shared" ref="AC326:AJ326" si="564">(U326+U327)/30</f>
        <v>0</v>
      </c>
      <c r="AD326" s="1038">
        <f t="shared" si="564"/>
        <v>0</v>
      </c>
      <c r="AE326" s="1038">
        <f t="shared" si="564"/>
        <v>3.9333333333333331</v>
      </c>
      <c r="AF326" s="1038">
        <f t="shared" si="564"/>
        <v>4.5333333333333332</v>
      </c>
      <c r="AG326" s="1038">
        <f t="shared" si="564"/>
        <v>2.0333333333333332</v>
      </c>
      <c r="AH326" s="1038">
        <f t="shared" si="564"/>
        <v>0</v>
      </c>
      <c r="AI326" s="1038">
        <f t="shared" si="564"/>
        <v>0</v>
      </c>
      <c r="AJ326" s="1037">
        <f t="shared" si="564"/>
        <v>0</v>
      </c>
      <c r="AK326" s="24" t="b">
        <f>P326+Q326+R326+S326=SUM(U326:AB326)</f>
        <v>1</v>
      </c>
    </row>
    <row r="327" spans="1:37" s="24" customFormat="1" ht="10.5" customHeight="1" x14ac:dyDescent="0.2">
      <c r="A327" s="1473"/>
      <c r="B327" s="1376"/>
      <c r="C327" s="1470"/>
      <c r="D327" s="1015"/>
      <c r="E327" s="1382"/>
      <c r="F327" s="1382"/>
      <c r="G327" s="1005"/>
      <c r="H327" s="1112"/>
      <c r="I327" s="1382"/>
      <c r="J327" s="1382"/>
      <c r="K327" s="1005"/>
      <c r="L327" s="1408"/>
      <c r="M327" s="1177"/>
      <c r="N327" s="1139"/>
      <c r="O327" s="1139"/>
      <c r="P327" s="1370"/>
      <c r="Q327" s="1370"/>
      <c r="R327" s="1370"/>
      <c r="S327" s="1370"/>
      <c r="T327" s="1080"/>
      <c r="U327" s="362"/>
      <c r="V327" s="16"/>
      <c r="W327" s="362">
        <v>44</v>
      </c>
      <c r="X327" s="16">
        <v>44</v>
      </c>
      <c r="Y327" s="200">
        <v>17</v>
      </c>
      <c r="Z327" s="16"/>
      <c r="AA327" s="353"/>
      <c r="AB327" s="353"/>
      <c r="AC327" s="1045"/>
      <c r="AD327" s="1038"/>
      <c r="AE327" s="1038"/>
      <c r="AF327" s="1038"/>
      <c r="AG327" s="1038"/>
      <c r="AH327" s="1038"/>
      <c r="AI327" s="1038"/>
      <c r="AJ327" s="1037"/>
    </row>
    <row r="328" spans="1:37" s="24" customFormat="1" ht="13.5" customHeight="1" x14ac:dyDescent="0.2">
      <c r="A328" s="1474"/>
      <c r="B328" s="1377"/>
      <c r="C328" s="1471"/>
      <c r="D328" s="1016"/>
      <c r="E328" s="1003"/>
      <c r="F328" s="1003"/>
      <c r="G328" s="1006"/>
      <c r="H328" s="1113"/>
      <c r="I328" s="1003"/>
      <c r="J328" s="1003"/>
      <c r="K328" s="1006"/>
      <c r="L328" s="1409"/>
      <c r="M328" s="1178"/>
      <c r="N328" s="1140"/>
      <c r="O328" s="1140"/>
      <c r="P328" s="1371"/>
      <c r="Q328" s="1371"/>
      <c r="R328" s="1371"/>
      <c r="S328" s="1371"/>
      <c r="T328" s="1081"/>
      <c r="U328" s="362"/>
      <c r="V328" s="441"/>
      <c r="W328" s="362"/>
      <c r="X328" s="441" t="s">
        <v>106</v>
      </c>
      <c r="Y328" s="373" t="s">
        <v>107</v>
      </c>
      <c r="Z328" s="16"/>
      <c r="AA328" s="353"/>
      <c r="AB328" s="353"/>
      <c r="AC328" s="1045"/>
      <c r="AD328" s="1038"/>
      <c r="AE328" s="1038"/>
      <c r="AF328" s="1038"/>
      <c r="AG328" s="1038"/>
      <c r="AH328" s="1038"/>
      <c r="AI328" s="1038"/>
      <c r="AJ328" s="1037"/>
    </row>
    <row r="329" spans="1:37" s="24" customFormat="1" ht="10.5" customHeight="1" x14ac:dyDescent="0.2">
      <c r="A329" s="1472">
        <v>11</v>
      </c>
      <c r="B329" s="1476" t="s">
        <v>147</v>
      </c>
      <c r="C329" s="1469" t="s">
        <v>202</v>
      </c>
      <c r="D329" s="1014"/>
      <c r="E329" s="1001"/>
      <c r="F329" s="1001"/>
      <c r="G329" s="1004"/>
      <c r="H329" s="1111">
        <v>5</v>
      </c>
      <c r="I329" s="1001"/>
      <c r="J329" s="1001"/>
      <c r="K329" s="1004"/>
      <c r="L329" s="1475"/>
      <c r="M329" s="1176">
        <f t="shared" ref="M329" si="565">N329/30</f>
        <v>1.5</v>
      </c>
      <c r="N329" s="1138">
        <f t="shared" ref="N329" si="566">O329+T329</f>
        <v>45</v>
      </c>
      <c r="O329" s="1138">
        <f t="shared" ref="O329" si="567">P329+Q329+R329+S329</f>
        <v>30</v>
      </c>
      <c r="P329" s="1369">
        <v>2</v>
      </c>
      <c r="Q329" s="1369">
        <v>14</v>
      </c>
      <c r="R329" s="1369">
        <v>12</v>
      </c>
      <c r="S329" s="1369">
        <v>2</v>
      </c>
      <c r="T329" s="1299">
        <f t="shared" ref="T329" si="568">SUM(U330:AB330)</f>
        <v>15</v>
      </c>
      <c r="U329" s="362"/>
      <c r="V329" s="16"/>
      <c r="W329" s="441"/>
      <c r="X329" s="373"/>
      <c r="Y329" s="200">
        <v>30</v>
      </c>
      <c r="Z329" s="16"/>
      <c r="AA329" s="353"/>
      <c r="AB329" s="353"/>
      <c r="AC329" s="1045">
        <f t="shared" ref="AC329:AJ329" si="569">(U329+U330)/30</f>
        <v>0</v>
      </c>
      <c r="AD329" s="1038">
        <f t="shared" si="569"/>
        <v>0</v>
      </c>
      <c r="AE329" s="1038">
        <f t="shared" si="569"/>
        <v>0</v>
      </c>
      <c r="AF329" s="1038">
        <f t="shared" si="569"/>
        <v>0</v>
      </c>
      <c r="AG329" s="1038">
        <f t="shared" si="569"/>
        <v>1.5</v>
      </c>
      <c r="AH329" s="1038">
        <f t="shared" si="569"/>
        <v>0</v>
      </c>
      <c r="AI329" s="1038">
        <f t="shared" si="569"/>
        <v>0</v>
      </c>
      <c r="AJ329" s="1037">
        <f t="shared" si="569"/>
        <v>0</v>
      </c>
      <c r="AK329" s="24" t="b">
        <f>P329+Q329+R329+S329=SUM(U329:AB329)</f>
        <v>1</v>
      </c>
    </row>
    <row r="330" spans="1:37" s="24" customFormat="1" ht="10.5" customHeight="1" x14ac:dyDescent="0.2">
      <c r="A330" s="1473"/>
      <c r="B330" s="1376"/>
      <c r="C330" s="1470"/>
      <c r="D330" s="1015"/>
      <c r="E330" s="1382"/>
      <c r="F330" s="1382"/>
      <c r="G330" s="1005"/>
      <c r="H330" s="1112"/>
      <c r="I330" s="1382"/>
      <c r="J330" s="1382"/>
      <c r="K330" s="1005"/>
      <c r="L330" s="1408"/>
      <c r="M330" s="1177"/>
      <c r="N330" s="1139"/>
      <c r="O330" s="1139"/>
      <c r="P330" s="1370"/>
      <c r="Q330" s="1370"/>
      <c r="R330" s="1370"/>
      <c r="S330" s="1370"/>
      <c r="T330" s="1080"/>
      <c r="U330" s="362"/>
      <c r="V330" s="16"/>
      <c r="W330" s="441"/>
      <c r="X330" s="373"/>
      <c r="Y330" s="200">
        <v>15</v>
      </c>
      <c r="Z330" s="16"/>
      <c r="AA330" s="353"/>
      <c r="AB330" s="353"/>
      <c r="AC330" s="1045"/>
      <c r="AD330" s="1038"/>
      <c r="AE330" s="1038"/>
      <c r="AF330" s="1038"/>
      <c r="AG330" s="1038"/>
      <c r="AH330" s="1038"/>
      <c r="AI330" s="1038"/>
      <c r="AJ330" s="1037"/>
    </row>
    <row r="331" spans="1:37" s="24" customFormat="1" ht="10.5" customHeight="1" x14ac:dyDescent="0.2">
      <c r="A331" s="1474"/>
      <c r="B331" s="1377"/>
      <c r="C331" s="1471"/>
      <c r="D331" s="1016"/>
      <c r="E331" s="1003"/>
      <c r="F331" s="1003"/>
      <c r="G331" s="1006"/>
      <c r="H331" s="1113"/>
      <c r="I331" s="1003"/>
      <c r="J331" s="1003"/>
      <c r="K331" s="1006"/>
      <c r="L331" s="1409"/>
      <c r="M331" s="1178"/>
      <c r="N331" s="1140"/>
      <c r="O331" s="1140"/>
      <c r="P331" s="1371"/>
      <c r="Q331" s="1371"/>
      <c r="R331" s="1371"/>
      <c r="S331" s="1371"/>
      <c r="T331" s="1081"/>
      <c r="U331" s="362"/>
      <c r="V331" s="16"/>
      <c r="W331" s="441"/>
      <c r="X331" s="373"/>
      <c r="Y331" s="203">
        <f>$X$250</f>
        <v>0</v>
      </c>
      <c r="Z331" s="16"/>
      <c r="AA331" s="353"/>
      <c r="AB331" s="353"/>
      <c r="AC331" s="1045"/>
      <c r="AD331" s="1038"/>
      <c r="AE331" s="1038"/>
      <c r="AF331" s="1038"/>
      <c r="AG331" s="1038"/>
      <c r="AH331" s="1038"/>
      <c r="AI331" s="1038"/>
      <c r="AJ331" s="1037"/>
    </row>
    <row r="332" spans="1:37" s="24" customFormat="1" ht="10.5" customHeight="1" x14ac:dyDescent="0.2">
      <c r="A332" s="1472">
        <v>12</v>
      </c>
      <c r="B332" s="1476" t="s">
        <v>148</v>
      </c>
      <c r="C332" s="1469" t="s">
        <v>204</v>
      </c>
      <c r="D332" s="1014"/>
      <c r="E332" s="1001"/>
      <c r="F332" s="1001"/>
      <c r="G332" s="1004"/>
      <c r="H332" s="1111">
        <v>5</v>
      </c>
      <c r="I332" s="1001"/>
      <c r="J332" s="1001"/>
      <c r="K332" s="1004"/>
      <c r="L332" s="1111"/>
      <c r="M332" s="1176">
        <f t="shared" ref="M332" si="570">N332/30</f>
        <v>1.5</v>
      </c>
      <c r="N332" s="1138">
        <f t="shared" ref="N332" si="571">O332+T332</f>
        <v>45</v>
      </c>
      <c r="O332" s="1138">
        <f t="shared" ref="O332" si="572">P332+Q332+R332+S332</f>
        <v>30</v>
      </c>
      <c r="P332" s="1369">
        <v>12</v>
      </c>
      <c r="Q332" s="1369">
        <v>4</v>
      </c>
      <c r="R332" s="1369">
        <v>12</v>
      </c>
      <c r="S332" s="1369">
        <v>2</v>
      </c>
      <c r="T332" s="1299">
        <f t="shared" ref="T332" si="573">SUM(U333:AB333)</f>
        <v>15</v>
      </c>
      <c r="U332" s="358"/>
      <c r="V332" s="357"/>
      <c r="W332" s="416"/>
      <c r="X332" s="371"/>
      <c r="Y332" s="357"/>
      <c r="Z332" s="357">
        <v>30</v>
      </c>
      <c r="AA332" s="372"/>
      <c r="AB332" s="372"/>
      <c r="AC332" s="1045">
        <f t="shared" ref="AC332:AJ332" si="574">(U332+U333)/30</f>
        <v>0</v>
      </c>
      <c r="AD332" s="1038">
        <f t="shared" si="574"/>
        <v>0</v>
      </c>
      <c r="AE332" s="1038">
        <f t="shared" si="574"/>
        <v>0</v>
      </c>
      <c r="AF332" s="1038">
        <f t="shared" si="574"/>
        <v>0</v>
      </c>
      <c r="AG332" s="1038">
        <f t="shared" si="574"/>
        <v>0</v>
      </c>
      <c r="AH332" s="1038">
        <f t="shared" si="574"/>
        <v>1.5</v>
      </c>
      <c r="AI332" s="1038">
        <f t="shared" si="574"/>
        <v>0</v>
      </c>
      <c r="AJ332" s="1037">
        <f t="shared" si="574"/>
        <v>0</v>
      </c>
      <c r="AK332" s="24" t="b">
        <f>P332+Q332+R332+S332=SUM(U332:AB332)</f>
        <v>1</v>
      </c>
    </row>
    <row r="333" spans="1:37" s="24" customFormat="1" ht="10.5" customHeight="1" x14ac:dyDescent="0.2">
      <c r="A333" s="1473"/>
      <c r="B333" s="1376"/>
      <c r="C333" s="1470"/>
      <c r="D333" s="1015"/>
      <c r="E333" s="1382"/>
      <c r="F333" s="1382"/>
      <c r="G333" s="1005"/>
      <c r="H333" s="1112"/>
      <c r="I333" s="1382"/>
      <c r="J333" s="1382"/>
      <c r="K333" s="1005"/>
      <c r="L333" s="1112"/>
      <c r="M333" s="1177"/>
      <c r="N333" s="1139"/>
      <c r="O333" s="1139"/>
      <c r="P333" s="1370"/>
      <c r="Q333" s="1370"/>
      <c r="R333" s="1370"/>
      <c r="S333" s="1370"/>
      <c r="T333" s="1080"/>
      <c r="U333" s="358"/>
      <c r="V333" s="357"/>
      <c r="W333" s="416"/>
      <c r="X333" s="371"/>
      <c r="Y333" s="357"/>
      <c r="Z333" s="357">
        <v>15</v>
      </c>
      <c r="AA333" s="372"/>
      <c r="AB333" s="372"/>
      <c r="AC333" s="1045"/>
      <c r="AD333" s="1038"/>
      <c r="AE333" s="1038"/>
      <c r="AF333" s="1038"/>
      <c r="AG333" s="1038"/>
      <c r="AH333" s="1038"/>
      <c r="AI333" s="1038"/>
      <c r="AJ333" s="1037"/>
    </row>
    <row r="334" spans="1:37" s="24" customFormat="1" ht="10.5" customHeight="1" x14ac:dyDescent="0.2">
      <c r="A334" s="1474"/>
      <c r="B334" s="1377"/>
      <c r="C334" s="1471"/>
      <c r="D334" s="1016"/>
      <c r="E334" s="1003"/>
      <c r="F334" s="1003"/>
      <c r="G334" s="1006"/>
      <c r="H334" s="1113"/>
      <c r="I334" s="1003"/>
      <c r="J334" s="1003"/>
      <c r="K334" s="1006"/>
      <c r="L334" s="1113"/>
      <c r="M334" s="1178"/>
      <c r="N334" s="1140"/>
      <c r="O334" s="1140"/>
      <c r="P334" s="1371"/>
      <c r="Q334" s="1371"/>
      <c r="R334" s="1371"/>
      <c r="S334" s="1371"/>
      <c r="T334" s="1081"/>
      <c r="U334" s="358"/>
      <c r="V334" s="357"/>
      <c r="W334" s="416"/>
      <c r="X334" s="371"/>
      <c r="Y334" s="203"/>
      <c r="Z334" s="203">
        <f>$X$250</f>
        <v>0</v>
      </c>
      <c r="AA334" s="372"/>
      <c r="AB334" s="372"/>
      <c r="AC334" s="1045"/>
      <c r="AD334" s="1038"/>
      <c r="AE334" s="1038"/>
      <c r="AF334" s="1038"/>
      <c r="AG334" s="1038"/>
      <c r="AH334" s="1038"/>
      <c r="AI334" s="1038"/>
      <c r="AJ334" s="1037"/>
    </row>
    <row r="335" spans="1:37" s="24" customFormat="1" ht="10.5" customHeight="1" x14ac:dyDescent="0.2">
      <c r="A335" s="1473">
        <v>13</v>
      </c>
      <c r="B335" s="1476" t="s">
        <v>197</v>
      </c>
      <c r="C335" s="1470" t="s">
        <v>206</v>
      </c>
      <c r="D335" s="1015"/>
      <c r="E335" s="1382"/>
      <c r="F335" s="1382"/>
      <c r="G335" s="1005"/>
      <c r="H335" s="1112"/>
      <c r="I335" s="1382"/>
      <c r="J335" s="1382"/>
      <c r="K335" s="1005"/>
      <c r="L335" s="1408"/>
      <c r="M335" s="1176">
        <f t="shared" ref="M335" si="575">N335/30</f>
        <v>2</v>
      </c>
      <c r="N335" s="1138">
        <f t="shared" ref="N335" si="576">O335+T335</f>
        <v>60</v>
      </c>
      <c r="O335" s="1138">
        <f t="shared" ref="O335" si="577">P335+Q335+R335+S335</f>
        <v>40</v>
      </c>
      <c r="P335" s="1370">
        <v>8</v>
      </c>
      <c r="Q335" s="1370">
        <v>20</v>
      </c>
      <c r="R335" s="1370">
        <v>10</v>
      </c>
      <c r="S335" s="1370">
        <v>2</v>
      </c>
      <c r="T335" s="1299">
        <f t="shared" ref="T335" si="578">SUM(U336:AB336)</f>
        <v>20</v>
      </c>
      <c r="U335" s="358"/>
      <c r="V335" s="357"/>
      <c r="W335" s="358"/>
      <c r="X335" s="357"/>
      <c r="Y335" s="201"/>
      <c r="Z335" s="201"/>
      <c r="AA335" s="201">
        <v>40</v>
      </c>
      <c r="AB335" s="374"/>
      <c r="AC335" s="1045">
        <f t="shared" ref="AC335:AG335" si="579">(U335+U336)/30</f>
        <v>0</v>
      </c>
      <c r="AD335" s="1038">
        <f t="shared" si="579"/>
        <v>0</v>
      </c>
      <c r="AE335" s="1038">
        <f t="shared" si="579"/>
        <v>0</v>
      </c>
      <c r="AF335" s="1038">
        <f t="shared" si="579"/>
        <v>0</v>
      </c>
      <c r="AG335" s="1038">
        <f t="shared" si="579"/>
        <v>0</v>
      </c>
      <c r="AH335" s="1038">
        <f>(Z335+Z336)/30</f>
        <v>0</v>
      </c>
      <c r="AI335" s="1038">
        <f>(AA335+AA336)/30</f>
        <v>2</v>
      </c>
      <c r="AJ335" s="1037">
        <f t="shared" ref="AJ335" si="580">(AB335+AB336)/30</f>
        <v>0</v>
      </c>
      <c r="AK335" s="24" t="b">
        <f>P335+Q335+R335+S335=SUM(U335:AB335)</f>
        <v>1</v>
      </c>
    </row>
    <row r="336" spans="1:37" s="24" customFormat="1" ht="10.5" customHeight="1" x14ac:dyDescent="0.2">
      <c r="A336" s="1473"/>
      <c r="B336" s="1376"/>
      <c r="C336" s="1470"/>
      <c r="D336" s="1015"/>
      <c r="E336" s="1382"/>
      <c r="F336" s="1382"/>
      <c r="G336" s="1005"/>
      <c r="H336" s="1112"/>
      <c r="I336" s="1382"/>
      <c r="J336" s="1382"/>
      <c r="K336" s="1005"/>
      <c r="L336" s="1408"/>
      <c r="M336" s="1177"/>
      <c r="N336" s="1139"/>
      <c r="O336" s="1139"/>
      <c r="P336" s="1370"/>
      <c r="Q336" s="1370"/>
      <c r="R336" s="1370"/>
      <c r="S336" s="1370"/>
      <c r="T336" s="1080"/>
      <c r="U336" s="362"/>
      <c r="V336" s="16"/>
      <c r="W336" s="362"/>
      <c r="X336" s="16"/>
      <c r="Y336" s="200"/>
      <c r="Z336" s="200"/>
      <c r="AA336" s="200">
        <v>20</v>
      </c>
      <c r="AB336" s="353"/>
      <c r="AC336" s="1045"/>
      <c r="AD336" s="1038"/>
      <c r="AE336" s="1038"/>
      <c r="AF336" s="1038"/>
      <c r="AG336" s="1038"/>
      <c r="AH336" s="1038"/>
      <c r="AI336" s="1038"/>
      <c r="AJ336" s="1037"/>
    </row>
    <row r="337" spans="1:43" s="24" customFormat="1" ht="13.5" customHeight="1" x14ac:dyDescent="0.2">
      <c r="A337" s="1478"/>
      <c r="B337" s="1377"/>
      <c r="C337" s="1479"/>
      <c r="D337" s="1016"/>
      <c r="E337" s="1003"/>
      <c r="F337" s="1003"/>
      <c r="G337" s="1006"/>
      <c r="H337" s="1113"/>
      <c r="I337" s="1003"/>
      <c r="J337" s="1003"/>
      <c r="K337" s="1006"/>
      <c r="L337" s="1409"/>
      <c r="M337" s="1178"/>
      <c r="N337" s="1140"/>
      <c r="O337" s="1140"/>
      <c r="P337" s="1371"/>
      <c r="Q337" s="1371"/>
      <c r="R337" s="1371"/>
      <c r="S337" s="1371"/>
      <c r="T337" s="1081"/>
      <c r="U337" s="375"/>
      <c r="V337" s="376"/>
      <c r="W337" s="375"/>
      <c r="X337" s="376"/>
      <c r="Y337" s="203"/>
      <c r="Z337" s="203"/>
      <c r="AA337" s="203">
        <f>$X$250</f>
        <v>0</v>
      </c>
      <c r="AB337" s="377"/>
      <c r="AC337" s="1045"/>
      <c r="AD337" s="1038"/>
      <c r="AE337" s="1038"/>
      <c r="AF337" s="1038"/>
      <c r="AG337" s="1038"/>
      <c r="AH337" s="1038"/>
      <c r="AI337" s="1038"/>
      <c r="AJ337" s="1037"/>
    </row>
    <row r="338" spans="1:43" s="24" customFormat="1" ht="15" customHeight="1" x14ac:dyDescent="0.2">
      <c r="A338" s="1449" t="s">
        <v>39</v>
      </c>
      <c r="B338" s="1450"/>
      <c r="C338" s="1451"/>
      <c r="D338" s="1382"/>
      <c r="E338" s="1382"/>
      <c r="F338" s="1382"/>
      <c r="G338" s="1005"/>
      <c r="H338" s="1382"/>
      <c r="I338" s="1382"/>
      <c r="J338" s="1382"/>
      <c r="K338" s="1382"/>
      <c r="L338" s="1408"/>
      <c r="M338" s="1202">
        <f>SUM(M313:M318,M320:M337)</f>
        <v>31.5</v>
      </c>
      <c r="N338" s="1196">
        <f t="shared" ref="N338:T338" si="581">SUM(N313:N318,N320:N337)</f>
        <v>945</v>
      </c>
      <c r="O338" s="1196">
        <f t="shared" si="581"/>
        <v>630</v>
      </c>
      <c r="P338" s="1429">
        <f t="shared" si="581"/>
        <v>140</v>
      </c>
      <c r="Q338" s="1429">
        <f t="shared" si="581"/>
        <v>142</v>
      </c>
      <c r="R338" s="1429">
        <f t="shared" si="581"/>
        <v>336</v>
      </c>
      <c r="S338" s="1429">
        <f t="shared" si="581"/>
        <v>12</v>
      </c>
      <c r="T338" s="1291">
        <f t="shared" si="581"/>
        <v>315</v>
      </c>
      <c r="U338" s="442">
        <f>SUM(U313,U316,U320,U323,U326,U329,U332,U335)</f>
        <v>0</v>
      </c>
      <c r="V338" s="443">
        <f t="shared" ref="V338:Y339" si="582">SUM(V313,V316,V320,V323,V326,V329,V332,V335)</f>
        <v>0</v>
      </c>
      <c r="W338" s="443">
        <f t="shared" si="582"/>
        <v>194</v>
      </c>
      <c r="X338" s="443">
        <f t="shared" si="582"/>
        <v>232</v>
      </c>
      <c r="Y338" s="443">
        <f t="shared" si="582"/>
        <v>74</v>
      </c>
      <c r="Z338" s="443">
        <f>SUM(Z313,Z316,Z320,Z323,Z326,Z329,Z332,Z335)</f>
        <v>60</v>
      </c>
      <c r="AA338" s="443">
        <f>SUM(AA313,AA316,AA320,AA323,AA326,AA329,AA332,AA335)</f>
        <v>70</v>
      </c>
      <c r="AB338" s="444">
        <f t="shared" ref="AB338:AB339" si="583">SUM(AB313,AB316,AB320,AB323,AB326,AB329,AB332,AB335)</f>
        <v>0</v>
      </c>
      <c r="AC338" s="1099">
        <f>SUM(AC313:AC318,AC320:AC337)</f>
        <v>0</v>
      </c>
      <c r="AD338" s="1315">
        <f t="shared" ref="AD338:AJ338" si="584">SUM(AD313:AD318,AD320:AD337)</f>
        <v>0</v>
      </c>
      <c r="AE338" s="1315">
        <f t="shared" si="584"/>
        <v>9.9333333333333336</v>
      </c>
      <c r="AF338" s="1315">
        <f t="shared" si="584"/>
        <v>11.533333333333333</v>
      </c>
      <c r="AG338" s="1315">
        <f t="shared" si="584"/>
        <v>3.5333333333333332</v>
      </c>
      <c r="AH338" s="1315">
        <f t="shared" si="584"/>
        <v>3</v>
      </c>
      <c r="AI338" s="1315">
        <f t="shared" si="584"/>
        <v>3.5</v>
      </c>
      <c r="AJ338" s="1315">
        <f t="shared" si="584"/>
        <v>0</v>
      </c>
      <c r="AK338" s="24" t="b">
        <f>P338+Q338+R338+S338=SUM(U338:AB338)</f>
        <v>1</v>
      </c>
      <c r="AL338" s="31" t="b">
        <f t="shared" ref="AL338:AQ338" si="585">(V338+V339)/30=AD338</f>
        <v>1</v>
      </c>
      <c r="AM338" s="31" t="b">
        <f t="shared" si="585"/>
        <v>1</v>
      </c>
      <c r="AN338" s="31" t="b">
        <f t="shared" si="585"/>
        <v>1</v>
      </c>
      <c r="AO338" s="31" t="b">
        <f t="shared" si="585"/>
        <v>1</v>
      </c>
      <c r="AP338" s="31" t="b">
        <f t="shared" si="585"/>
        <v>1</v>
      </c>
      <c r="AQ338" s="31" t="b">
        <f t="shared" si="585"/>
        <v>1</v>
      </c>
    </row>
    <row r="339" spans="1:43" s="24" customFormat="1" x14ac:dyDescent="0.2">
      <c r="A339" s="1452"/>
      <c r="B339" s="1453"/>
      <c r="C339" s="1454"/>
      <c r="D339" s="1382"/>
      <c r="E339" s="1382"/>
      <c r="F339" s="1382"/>
      <c r="G339" s="1005"/>
      <c r="H339" s="1382"/>
      <c r="I339" s="1382"/>
      <c r="J339" s="1382"/>
      <c r="K339" s="1382"/>
      <c r="L339" s="1408"/>
      <c r="M339" s="1203"/>
      <c r="N339" s="1210"/>
      <c r="O339" s="1210"/>
      <c r="P339" s="1430"/>
      <c r="Q339" s="1430"/>
      <c r="R339" s="1430"/>
      <c r="S339" s="1430"/>
      <c r="T339" s="1292"/>
      <c r="U339" s="445">
        <f>SUM(U314,U317,U321,U324,U327,U330,U333,U336)</f>
        <v>0</v>
      </c>
      <c r="V339" s="446">
        <f t="shared" si="582"/>
        <v>0</v>
      </c>
      <c r="W339" s="446">
        <f t="shared" si="582"/>
        <v>104</v>
      </c>
      <c r="X339" s="446">
        <f t="shared" si="582"/>
        <v>114</v>
      </c>
      <c r="Y339" s="446">
        <f t="shared" si="582"/>
        <v>32</v>
      </c>
      <c r="Z339" s="446">
        <f>SUM(Z314,Z317,Z321,Z324,Z327,Z330,Z333,Z336)</f>
        <v>30</v>
      </c>
      <c r="AA339" s="446">
        <f>SUM(AA314,AA317,AA321,AA324,AA327,AA330,AA333,AA336)</f>
        <v>35</v>
      </c>
      <c r="AB339" s="447">
        <f t="shared" si="583"/>
        <v>0</v>
      </c>
      <c r="AC339" s="1100"/>
      <c r="AD339" s="1316"/>
      <c r="AE339" s="1316"/>
      <c r="AF339" s="1316"/>
      <c r="AG339" s="1316"/>
      <c r="AH339" s="1316"/>
      <c r="AI339" s="1316"/>
      <c r="AJ339" s="1316"/>
    </row>
    <row r="340" spans="1:43" ht="15.75" customHeight="1" x14ac:dyDescent="0.25">
      <c r="A340" s="1401" t="s">
        <v>137</v>
      </c>
      <c r="B340" s="1402"/>
      <c r="C340" s="1402"/>
      <c r="D340" s="1402"/>
      <c r="E340" s="1402"/>
      <c r="F340" s="1402"/>
      <c r="G340" s="1402"/>
      <c r="H340" s="1402"/>
      <c r="I340" s="1402"/>
      <c r="J340" s="1402"/>
      <c r="K340" s="1402"/>
      <c r="L340" s="1402"/>
      <c r="M340" s="1402"/>
      <c r="N340" s="1402"/>
      <c r="O340" s="1402"/>
      <c r="P340" s="1402"/>
      <c r="Q340" s="1402"/>
      <c r="R340" s="1402"/>
      <c r="S340" s="1402"/>
      <c r="T340" s="1402"/>
      <c r="U340" s="1402"/>
      <c r="V340" s="1402"/>
      <c r="W340" s="1402"/>
      <c r="X340" s="1402"/>
      <c r="Y340" s="1402"/>
      <c r="Z340" s="1402"/>
      <c r="AA340" s="1402"/>
      <c r="AB340" s="1402"/>
      <c r="AC340" s="1402"/>
      <c r="AD340" s="1402"/>
      <c r="AE340" s="1402"/>
      <c r="AF340" s="1402"/>
      <c r="AG340" s="1402"/>
      <c r="AH340" s="1402"/>
      <c r="AI340" s="1402"/>
      <c r="AJ340" s="1403"/>
    </row>
    <row r="341" spans="1:43" ht="15.75" customHeight="1" x14ac:dyDescent="0.25">
      <c r="A341" s="1401" t="s">
        <v>138</v>
      </c>
      <c r="B341" s="1402"/>
      <c r="C341" s="1402"/>
      <c r="D341" s="1402"/>
      <c r="E341" s="1402"/>
      <c r="F341" s="1402"/>
      <c r="G341" s="1402"/>
      <c r="H341" s="1402"/>
      <c r="I341" s="1402"/>
      <c r="J341" s="1402"/>
      <c r="K341" s="1402"/>
      <c r="L341" s="1402"/>
      <c r="M341" s="1402"/>
      <c r="N341" s="1402"/>
      <c r="O341" s="1402"/>
      <c r="P341" s="1402"/>
      <c r="Q341" s="1402"/>
      <c r="R341" s="1402"/>
      <c r="S341" s="1402"/>
      <c r="T341" s="1402"/>
      <c r="U341" s="1402"/>
      <c r="V341" s="1402"/>
      <c r="W341" s="1402"/>
      <c r="X341" s="1402"/>
      <c r="Y341" s="1402"/>
      <c r="Z341" s="1402"/>
      <c r="AA341" s="1402"/>
      <c r="AB341" s="1402"/>
      <c r="AC341" s="1402"/>
      <c r="AD341" s="1402"/>
      <c r="AE341" s="1402"/>
      <c r="AF341" s="1402"/>
      <c r="AG341" s="1402"/>
      <c r="AH341" s="1402"/>
      <c r="AI341" s="1402"/>
      <c r="AJ341" s="1403"/>
    </row>
    <row r="342" spans="1:43" s="24" customFormat="1" ht="10.5" customHeight="1" x14ac:dyDescent="0.2">
      <c r="A342" s="1488">
        <v>14</v>
      </c>
      <c r="B342" s="1375" t="s">
        <v>142</v>
      </c>
      <c r="C342" s="1486" t="s">
        <v>109</v>
      </c>
      <c r="D342" s="1389"/>
      <c r="E342" s="1381"/>
      <c r="F342" s="1381"/>
      <c r="G342" s="1415"/>
      <c r="H342" s="1386">
        <v>7</v>
      </c>
      <c r="I342" s="1381"/>
      <c r="J342" s="1381"/>
      <c r="K342" s="1415"/>
      <c r="L342" s="1407"/>
      <c r="M342" s="1202">
        <f>N342/30</f>
        <v>3</v>
      </c>
      <c r="N342" s="1196">
        <f>O342+T342</f>
        <v>90</v>
      </c>
      <c r="O342" s="1196">
        <f t="shared" ref="O342" si="586">P342+Q342+R342+S342</f>
        <v>60</v>
      </c>
      <c r="P342" s="1372">
        <v>26</v>
      </c>
      <c r="Q342" s="1372">
        <v>32</v>
      </c>
      <c r="R342" s="1372"/>
      <c r="S342" s="1372">
        <v>2</v>
      </c>
      <c r="T342" s="1291">
        <f>SUM(U343:AB343)</f>
        <v>30</v>
      </c>
      <c r="U342" s="448"/>
      <c r="V342" s="348"/>
      <c r="W342" s="348"/>
      <c r="X342" s="348"/>
      <c r="Y342" s="348"/>
      <c r="Z342" s="348">
        <v>30</v>
      </c>
      <c r="AA342" s="348">
        <v>30</v>
      </c>
      <c r="AB342" s="449"/>
      <c r="AC342" s="1087">
        <f t="shared" ref="AC342:AJ342" si="587">(U342+U343)/30</f>
        <v>0</v>
      </c>
      <c r="AD342" s="1084">
        <f t="shared" si="587"/>
        <v>0</v>
      </c>
      <c r="AE342" s="1084">
        <f t="shared" si="587"/>
        <v>0</v>
      </c>
      <c r="AF342" s="1084">
        <f t="shared" si="587"/>
        <v>0</v>
      </c>
      <c r="AG342" s="1084">
        <f t="shared" si="587"/>
        <v>0</v>
      </c>
      <c r="AH342" s="1084">
        <f t="shared" si="587"/>
        <v>1.5</v>
      </c>
      <c r="AI342" s="1084">
        <f t="shared" si="587"/>
        <v>1.5</v>
      </c>
      <c r="AJ342" s="1085">
        <f t="shared" si="587"/>
        <v>0</v>
      </c>
      <c r="AK342" s="24" t="b">
        <f>P342+Q342+R342+S342=SUM(U342:AB342)</f>
        <v>1</v>
      </c>
    </row>
    <row r="343" spans="1:43" s="24" customFormat="1" ht="10.5" customHeight="1" x14ac:dyDescent="0.2">
      <c r="A343" s="1473"/>
      <c r="B343" s="1376"/>
      <c r="C343" s="1470"/>
      <c r="D343" s="1015"/>
      <c r="E343" s="1382"/>
      <c r="F343" s="1382"/>
      <c r="G343" s="1005"/>
      <c r="H343" s="1112"/>
      <c r="I343" s="1382"/>
      <c r="J343" s="1382"/>
      <c r="K343" s="1005"/>
      <c r="L343" s="1408"/>
      <c r="M343" s="1177"/>
      <c r="N343" s="1139"/>
      <c r="O343" s="1139"/>
      <c r="P343" s="1370"/>
      <c r="Q343" s="1370"/>
      <c r="R343" s="1370"/>
      <c r="S343" s="1370"/>
      <c r="T343" s="1080"/>
      <c r="U343" s="352"/>
      <c r="V343" s="16"/>
      <c r="W343" s="16"/>
      <c r="X343" s="16"/>
      <c r="Y343" s="16"/>
      <c r="Z343" s="16">
        <v>15</v>
      </c>
      <c r="AA343" s="16">
        <v>15</v>
      </c>
      <c r="AB343" s="353"/>
      <c r="AC343" s="1045"/>
      <c r="AD343" s="1038"/>
      <c r="AE343" s="1038"/>
      <c r="AF343" s="1038"/>
      <c r="AG343" s="1038"/>
      <c r="AH343" s="1038"/>
      <c r="AI343" s="1038"/>
      <c r="AJ343" s="1037"/>
    </row>
    <row r="344" spans="1:43" s="24" customFormat="1" ht="10.5" customHeight="1" x14ac:dyDescent="0.2">
      <c r="A344" s="1474"/>
      <c r="B344" s="1377"/>
      <c r="C344" s="1471"/>
      <c r="D344" s="1016"/>
      <c r="E344" s="1003"/>
      <c r="F344" s="1003"/>
      <c r="G344" s="1006"/>
      <c r="H344" s="1113"/>
      <c r="I344" s="1003"/>
      <c r="J344" s="1003"/>
      <c r="K344" s="1006"/>
      <c r="L344" s="1409"/>
      <c r="M344" s="1178"/>
      <c r="N344" s="1140"/>
      <c r="O344" s="1140"/>
      <c r="P344" s="1371"/>
      <c r="Q344" s="1371"/>
      <c r="R344" s="1371"/>
      <c r="S344" s="1371"/>
      <c r="T344" s="1081"/>
      <c r="U344" s="352"/>
      <c r="V344" s="16"/>
      <c r="W344" s="16"/>
      <c r="X344" s="203"/>
      <c r="Y344" s="16"/>
      <c r="Z344" s="16"/>
      <c r="AA344" s="203" t="s">
        <v>106</v>
      </c>
      <c r="AB344" s="353"/>
      <c r="AC344" s="1045"/>
      <c r="AD344" s="1038"/>
      <c r="AE344" s="1038"/>
      <c r="AF344" s="1038"/>
      <c r="AG344" s="1038"/>
      <c r="AH344" s="1038"/>
      <c r="AI344" s="1038"/>
      <c r="AJ344" s="1037"/>
    </row>
    <row r="345" spans="1:43" s="24" customFormat="1" ht="10.5" customHeight="1" x14ac:dyDescent="0.2">
      <c r="A345" s="1473">
        <v>15</v>
      </c>
      <c r="B345" s="1376" t="s">
        <v>149</v>
      </c>
      <c r="C345" s="1470" t="s">
        <v>108</v>
      </c>
      <c r="D345" s="1015">
        <v>4</v>
      </c>
      <c r="E345" s="1382"/>
      <c r="F345" s="1382"/>
      <c r="G345" s="1005"/>
      <c r="H345" s="1112"/>
      <c r="I345" s="1382"/>
      <c r="J345" s="1382"/>
      <c r="K345" s="1005"/>
      <c r="L345" s="1408"/>
      <c r="M345" s="1177">
        <f>N345/30</f>
        <v>3</v>
      </c>
      <c r="N345" s="1139">
        <f>O345+T345</f>
        <v>90</v>
      </c>
      <c r="O345" s="1139">
        <f t="shared" ref="O345" si="588">P345+Q345+R345+S345</f>
        <v>60</v>
      </c>
      <c r="P345" s="1370">
        <v>20</v>
      </c>
      <c r="Q345" s="1370">
        <v>38</v>
      </c>
      <c r="R345" s="1370">
        <v>2</v>
      </c>
      <c r="S345" s="1371"/>
      <c r="T345" s="1080">
        <f>SUM(U346:AB346)</f>
        <v>30</v>
      </c>
      <c r="U345" s="358"/>
      <c r="V345" s="357"/>
      <c r="W345" s="358">
        <v>30</v>
      </c>
      <c r="X345" s="357">
        <v>30</v>
      </c>
      <c r="Y345" s="359"/>
      <c r="Z345" s="359"/>
      <c r="AA345" s="359"/>
      <c r="AB345" s="360"/>
      <c r="AC345" s="1238">
        <f t="shared" ref="AC345:AJ345" si="589">(U345+U346)/30</f>
        <v>0</v>
      </c>
      <c r="AD345" s="1065">
        <f t="shared" si="589"/>
        <v>0</v>
      </c>
      <c r="AE345" s="1065">
        <f t="shared" si="589"/>
        <v>1.5</v>
      </c>
      <c r="AF345" s="1065">
        <f t="shared" si="589"/>
        <v>1.5</v>
      </c>
      <c r="AG345" s="1065">
        <f t="shared" si="589"/>
        <v>0</v>
      </c>
      <c r="AH345" s="1065">
        <f t="shared" si="589"/>
        <v>0</v>
      </c>
      <c r="AI345" s="1065">
        <f t="shared" si="589"/>
        <v>0</v>
      </c>
      <c r="AJ345" s="1286">
        <f t="shared" si="589"/>
        <v>0</v>
      </c>
      <c r="AK345" s="24" t="b">
        <f>P345+Q345+R345+S345=SUM(U345:AB345)</f>
        <v>1</v>
      </c>
    </row>
    <row r="346" spans="1:43" s="24" customFormat="1" ht="10.5" customHeight="1" x14ac:dyDescent="0.2">
      <c r="A346" s="1473"/>
      <c r="B346" s="1376"/>
      <c r="C346" s="1470"/>
      <c r="D346" s="1015"/>
      <c r="E346" s="1382"/>
      <c r="F346" s="1382"/>
      <c r="G346" s="1005"/>
      <c r="H346" s="1112"/>
      <c r="I346" s="1382"/>
      <c r="J346" s="1382"/>
      <c r="K346" s="1005"/>
      <c r="L346" s="1408"/>
      <c r="M346" s="1177"/>
      <c r="N346" s="1139"/>
      <c r="O346" s="1139"/>
      <c r="P346" s="1370"/>
      <c r="Q346" s="1370"/>
      <c r="R346" s="1370"/>
      <c r="S346" s="1330"/>
      <c r="T346" s="1080"/>
      <c r="U346" s="362"/>
      <c r="V346" s="16"/>
      <c r="W346" s="362">
        <v>15</v>
      </c>
      <c r="X346" s="363">
        <v>15</v>
      </c>
      <c r="Y346" s="364"/>
      <c r="Z346" s="364"/>
      <c r="AA346" s="364"/>
      <c r="AB346" s="365"/>
      <c r="AC346" s="1045"/>
      <c r="AD346" s="1038"/>
      <c r="AE346" s="1038"/>
      <c r="AF346" s="1038"/>
      <c r="AG346" s="1038"/>
      <c r="AH346" s="1038"/>
      <c r="AI346" s="1038"/>
      <c r="AJ346" s="1037"/>
    </row>
    <row r="347" spans="1:43" s="24" customFormat="1" ht="10.5" customHeight="1" x14ac:dyDescent="0.2">
      <c r="A347" s="1474"/>
      <c r="B347" s="1377"/>
      <c r="C347" s="1471"/>
      <c r="D347" s="1016"/>
      <c r="E347" s="1003"/>
      <c r="F347" s="1003"/>
      <c r="G347" s="1006"/>
      <c r="H347" s="1113"/>
      <c r="I347" s="1003"/>
      <c r="J347" s="1003"/>
      <c r="K347" s="1006"/>
      <c r="L347" s="1409"/>
      <c r="M347" s="1203"/>
      <c r="N347" s="1210"/>
      <c r="O347" s="1139"/>
      <c r="P347" s="1371"/>
      <c r="Q347" s="1371"/>
      <c r="R347" s="1371"/>
      <c r="S347" s="1330"/>
      <c r="T347" s="1081"/>
      <c r="U347" s="373"/>
      <c r="V347" s="362"/>
      <c r="W347" s="16"/>
      <c r="X347" s="439" t="s">
        <v>107</v>
      </c>
      <c r="Y347" s="364"/>
      <c r="Z347" s="364"/>
      <c r="AA347" s="364"/>
      <c r="AB347" s="365"/>
      <c r="AC347" s="1045"/>
      <c r="AD347" s="1038"/>
      <c r="AE347" s="1038"/>
      <c r="AF347" s="1038"/>
      <c r="AG347" s="1038"/>
      <c r="AH347" s="1038"/>
      <c r="AI347" s="1038"/>
      <c r="AJ347" s="1037"/>
    </row>
    <row r="348" spans="1:43" ht="15.75" customHeight="1" x14ac:dyDescent="0.25">
      <c r="A348" s="1401" t="s">
        <v>139</v>
      </c>
      <c r="B348" s="1402"/>
      <c r="C348" s="1402"/>
      <c r="D348" s="1402"/>
      <c r="E348" s="1402"/>
      <c r="F348" s="1402"/>
      <c r="G348" s="1402"/>
      <c r="H348" s="1402"/>
      <c r="I348" s="1402"/>
      <c r="J348" s="1402"/>
      <c r="K348" s="1402"/>
      <c r="L348" s="1402"/>
      <c r="M348" s="1402"/>
      <c r="N348" s="1402"/>
      <c r="O348" s="1402"/>
      <c r="P348" s="1402"/>
      <c r="Q348" s="1402"/>
      <c r="R348" s="1402"/>
      <c r="S348" s="1402"/>
      <c r="T348" s="1402"/>
      <c r="U348" s="1402"/>
      <c r="V348" s="1402"/>
      <c r="W348" s="1402"/>
      <c r="X348" s="1402"/>
      <c r="Y348" s="1402"/>
      <c r="Z348" s="1402"/>
      <c r="AA348" s="1402"/>
      <c r="AB348" s="1402"/>
      <c r="AC348" s="1402"/>
      <c r="AD348" s="1402"/>
      <c r="AE348" s="1402"/>
      <c r="AF348" s="1402"/>
      <c r="AG348" s="1402"/>
      <c r="AH348" s="1402"/>
      <c r="AI348" s="1402"/>
      <c r="AJ348" s="1403"/>
    </row>
    <row r="349" spans="1:43" s="24" customFormat="1" ht="10.5" customHeight="1" x14ac:dyDescent="0.2">
      <c r="A349" s="1473">
        <v>16</v>
      </c>
      <c r="B349" s="1376" t="s">
        <v>150</v>
      </c>
      <c r="C349" s="1470" t="s">
        <v>110</v>
      </c>
      <c r="D349" s="1389">
        <v>4</v>
      </c>
      <c r="E349" s="1381"/>
      <c r="F349" s="1381"/>
      <c r="G349" s="1415"/>
      <c r="H349" s="1386"/>
      <c r="I349" s="1381"/>
      <c r="J349" s="1381"/>
      <c r="K349" s="1415"/>
      <c r="L349" s="1407"/>
      <c r="M349" s="1194">
        <f t="shared" ref="M349" si="590">N349/30</f>
        <v>4</v>
      </c>
      <c r="N349" s="1329">
        <f>O349+T349</f>
        <v>120</v>
      </c>
      <c r="O349" s="1196">
        <f t="shared" ref="O349" si="591">P349+Q349+R349+S349</f>
        <v>80</v>
      </c>
      <c r="P349" s="1480">
        <v>4</v>
      </c>
      <c r="Q349" s="1480">
        <v>34</v>
      </c>
      <c r="R349" s="1480">
        <v>42</v>
      </c>
      <c r="S349" s="1372"/>
      <c r="T349" s="1205">
        <f>SUM(U350:AB350)</f>
        <v>40</v>
      </c>
      <c r="U349" s="348"/>
      <c r="V349" s="348"/>
      <c r="W349" s="348">
        <v>40</v>
      </c>
      <c r="X349" s="348">
        <v>40</v>
      </c>
      <c r="Y349" s="348"/>
      <c r="Z349" s="348"/>
      <c r="AA349" s="449"/>
      <c r="AB349" s="449"/>
      <c r="AC349" s="1087">
        <f t="shared" ref="AC349:AJ349" si="592">(U349+U350)/30</f>
        <v>0</v>
      </c>
      <c r="AD349" s="1084">
        <f t="shared" si="592"/>
        <v>0</v>
      </c>
      <c r="AE349" s="1084">
        <f t="shared" si="592"/>
        <v>2</v>
      </c>
      <c r="AF349" s="1084">
        <f t="shared" si="592"/>
        <v>2</v>
      </c>
      <c r="AG349" s="1084">
        <f t="shared" si="592"/>
        <v>0</v>
      </c>
      <c r="AH349" s="1084">
        <f t="shared" si="592"/>
        <v>0</v>
      </c>
      <c r="AI349" s="1084">
        <f t="shared" si="592"/>
        <v>0</v>
      </c>
      <c r="AJ349" s="1084">
        <f t="shared" si="592"/>
        <v>0</v>
      </c>
      <c r="AK349" s="24" t="b">
        <f>P349+Q349+R349+S349=SUM(U349:AB349)</f>
        <v>1</v>
      </c>
    </row>
    <row r="350" spans="1:43" s="24" customFormat="1" ht="10.5" customHeight="1" x14ac:dyDescent="0.2">
      <c r="A350" s="1473"/>
      <c r="B350" s="1376"/>
      <c r="C350" s="1470"/>
      <c r="D350" s="1015"/>
      <c r="E350" s="1382"/>
      <c r="F350" s="1382"/>
      <c r="G350" s="1005"/>
      <c r="H350" s="1112"/>
      <c r="I350" s="1382"/>
      <c r="J350" s="1382"/>
      <c r="K350" s="1005"/>
      <c r="L350" s="1408"/>
      <c r="M350" s="1195"/>
      <c r="N350" s="1175"/>
      <c r="O350" s="1139"/>
      <c r="P350" s="1330"/>
      <c r="Q350" s="1330"/>
      <c r="R350" s="1330"/>
      <c r="S350" s="1370"/>
      <c r="T350" s="1184"/>
      <c r="U350" s="16"/>
      <c r="V350" s="16"/>
      <c r="W350" s="16">
        <v>20</v>
      </c>
      <c r="X350" s="16">
        <v>20</v>
      </c>
      <c r="Y350" s="16"/>
      <c r="Z350" s="16"/>
      <c r="AA350" s="353"/>
      <c r="AB350" s="353"/>
      <c r="AC350" s="1045"/>
      <c r="AD350" s="1038"/>
      <c r="AE350" s="1038"/>
      <c r="AF350" s="1038"/>
      <c r="AG350" s="1038"/>
      <c r="AH350" s="1038"/>
      <c r="AI350" s="1038"/>
      <c r="AJ350" s="1038"/>
    </row>
    <row r="351" spans="1:43" s="24" customFormat="1" ht="10.5" customHeight="1" x14ac:dyDescent="0.2">
      <c r="A351" s="1474"/>
      <c r="B351" s="1377"/>
      <c r="C351" s="1471"/>
      <c r="D351" s="1016"/>
      <c r="E351" s="1003"/>
      <c r="F351" s="1003"/>
      <c r="G351" s="1006"/>
      <c r="H351" s="1113"/>
      <c r="I351" s="1003"/>
      <c r="J351" s="1003"/>
      <c r="K351" s="1006"/>
      <c r="L351" s="1409"/>
      <c r="M351" s="1195"/>
      <c r="N351" s="1175"/>
      <c r="O351" s="1139"/>
      <c r="P351" s="1330"/>
      <c r="Q351" s="1330"/>
      <c r="R351" s="1330"/>
      <c r="S351" s="1370"/>
      <c r="T351" s="1184"/>
      <c r="U351" s="16"/>
      <c r="V351" s="16"/>
      <c r="W351" s="16"/>
      <c r="X351" s="373" t="s">
        <v>107</v>
      </c>
      <c r="Y351" s="16"/>
      <c r="Z351" s="16"/>
      <c r="AA351" s="353"/>
      <c r="AB351" s="353"/>
      <c r="AC351" s="1045"/>
      <c r="AD351" s="1038"/>
      <c r="AE351" s="1038"/>
      <c r="AF351" s="1038"/>
      <c r="AG351" s="1038"/>
      <c r="AH351" s="1038"/>
      <c r="AI351" s="1038"/>
      <c r="AJ351" s="1038"/>
    </row>
    <row r="352" spans="1:43" s="24" customFormat="1" ht="11.25" customHeight="1" x14ac:dyDescent="0.2">
      <c r="A352" s="1472">
        <v>17</v>
      </c>
      <c r="B352" s="1476" t="s">
        <v>151</v>
      </c>
      <c r="C352" s="1469" t="s">
        <v>111</v>
      </c>
      <c r="D352" s="1014">
        <v>4</v>
      </c>
      <c r="E352" s="1001"/>
      <c r="F352" s="1001"/>
      <c r="G352" s="1004"/>
      <c r="H352" s="1111">
        <v>3</v>
      </c>
      <c r="I352" s="1001"/>
      <c r="J352" s="1001"/>
      <c r="K352" s="1004"/>
      <c r="L352" s="1475"/>
      <c r="M352" s="1195">
        <f t="shared" ref="M352" si="593">N352/30</f>
        <v>6</v>
      </c>
      <c r="N352" s="1175">
        <f>O352+T352</f>
        <v>180</v>
      </c>
      <c r="O352" s="1175">
        <f t="shared" ref="O352" si="594">P352+Q352+R352+S352</f>
        <v>120</v>
      </c>
      <c r="P352" s="1330">
        <v>12</v>
      </c>
      <c r="Q352" s="1330">
        <v>4</v>
      </c>
      <c r="R352" s="1330">
        <v>102</v>
      </c>
      <c r="S352" s="1330">
        <v>2</v>
      </c>
      <c r="T352" s="1184">
        <f>SUM(U353:AB353)</f>
        <v>60</v>
      </c>
      <c r="U352" s="362"/>
      <c r="V352" s="16"/>
      <c r="W352" s="16">
        <v>50</v>
      </c>
      <c r="X352" s="16">
        <v>70</v>
      </c>
      <c r="Y352" s="16"/>
      <c r="Z352" s="16"/>
      <c r="AA352" s="353"/>
      <c r="AB352" s="353"/>
      <c r="AC352" s="1045">
        <f t="shared" ref="AC352:AJ352" si="595">(U352+U353)/30</f>
        <v>0</v>
      </c>
      <c r="AD352" s="1038">
        <f t="shared" si="595"/>
        <v>0</v>
      </c>
      <c r="AE352" s="1038">
        <f t="shared" si="595"/>
        <v>2.5</v>
      </c>
      <c r="AF352" s="1038">
        <f t="shared" si="595"/>
        <v>3.5</v>
      </c>
      <c r="AG352" s="1038">
        <f t="shared" si="595"/>
        <v>0</v>
      </c>
      <c r="AH352" s="1038">
        <f t="shared" si="595"/>
        <v>0</v>
      </c>
      <c r="AI352" s="1038">
        <f t="shared" si="595"/>
        <v>0</v>
      </c>
      <c r="AJ352" s="1038">
        <f t="shared" si="595"/>
        <v>0</v>
      </c>
      <c r="AK352" s="24" t="b">
        <f>P352+Q352+R352+S352=SUM(U352:AB352)</f>
        <v>1</v>
      </c>
    </row>
    <row r="353" spans="1:43" s="24" customFormat="1" ht="10.5" customHeight="1" x14ac:dyDescent="0.2">
      <c r="A353" s="1473"/>
      <c r="B353" s="1376"/>
      <c r="C353" s="1470"/>
      <c r="D353" s="1015"/>
      <c r="E353" s="1382"/>
      <c r="F353" s="1382"/>
      <c r="G353" s="1005"/>
      <c r="H353" s="1112"/>
      <c r="I353" s="1382"/>
      <c r="J353" s="1382"/>
      <c r="K353" s="1005"/>
      <c r="L353" s="1408"/>
      <c r="M353" s="1195"/>
      <c r="N353" s="1175"/>
      <c r="O353" s="1175"/>
      <c r="P353" s="1330"/>
      <c r="Q353" s="1330"/>
      <c r="R353" s="1330"/>
      <c r="S353" s="1330"/>
      <c r="T353" s="1184"/>
      <c r="U353" s="362"/>
      <c r="V353" s="16"/>
      <c r="W353" s="16">
        <v>25</v>
      </c>
      <c r="X353" s="16">
        <v>35</v>
      </c>
      <c r="Y353" s="16"/>
      <c r="Z353" s="16"/>
      <c r="AA353" s="353"/>
      <c r="AB353" s="353"/>
      <c r="AC353" s="1045"/>
      <c r="AD353" s="1038"/>
      <c r="AE353" s="1038"/>
      <c r="AF353" s="1038"/>
      <c r="AG353" s="1038"/>
      <c r="AH353" s="1038"/>
      <c r="AI353" s="1038"/>
      <c r="AJ353" s="1038"/>
    </row>
    <row r="354" spans="1:43" s="24" customFormat="1" ht="10.5" customHeight="1" x14ac:dyDescent="0.2">
      <c r="A354" s="1474"/>
      <c r="B354" s="1377"/>
      <c r="C354" s="1471"/>
      <c r="D354" s="1016"/>
      <c r="E354" s="1003"/>
      <c r="F354" s="1003"/>
      <c r="G354" s="1006"/>
      <c r="H354" s="1113"/>
      <c r="I354" s="1003"/>
      <c r="J354" s="1003"/>
      <c r="K354" s="1006"/>
      <c r="L354" s="1409"/>
      <c r="M354" s="1195"/>
      <c r="N354" s="1175"/>
      <c r="O354" s="1175"/>
      <c r="P354" s="1330"/>
      <c r="Q354" s="1330"/>
      <c r="R354" s="1330"/>
      <c r="S354" s="1330"/>
      <c r="T354" s="1184"/>
      <c r="U354" s="362"/>
      <c r="V354" s="16"/>
      <c r="W354" s="203" t="s">
        <v>106</v>
      </c>
      <c r="X354" s="373" t="s">
        <v>107</v>
      </c>
      <c r="Y354" s="16"/>
      <c r="Z354" s="16"/>
      <c r="AA354" s="353"/>
      <c r="AB354" s="353"/>
      <c r="AC354" s="1045"/>
      <c r="AD354" s="1038"/>
      <c r="AE354" s="1038"/>
      <c r="AF354" s="1038"/>
      <c r="AG354" s="1038"/>
      <c r="AH354" s="1038"/>
      <c r="AI354" s="1038"/>
      <c r="AJ354" s="1038"/>
    </row>
    <row r="355" spans="1:43" s="24" customFormat="1" ht="10.5" customHeight="1" x14ac:dyDescent="0.2">
      <c r="A355" s="1472">
        <v>18</v>
      </c>
      <c r="B355" s="1476" t="s">
        <v>198</v>
      </c>
      <c r="C355" s="1469" t="s">
        <v>112</v>
      </c>
      <c r="D355" s="1014">
        <v>5</v>
      </c>
      <c r="E355" s="1001"/>
      <c r="F355" s="1001"/>
      <c r="G355" s="1004"/>
      <c r="H355" s="1111">
        <v>4</v>
      </c>
      <c r="I355" s="1001"/>
      <c r="J355" s="1001"/>
      <c r="K355" s="1004"/>
      <c r="L355" s="1475"/>
      <c r="M355" s="1195">
        <f t="shared" ref="M355" si="596">N355/30</f>
        <v>10.5</v>
      </c>
      <c r="N355" s="1175">
        <f>O355+T355</f>
        <v>315</v>
      </c>
      <c r="O355" s="1175">
        <f t="shared" ref="O355" si="597">P355+Q355+R355+S355</f>
        <v>210</v>
      </c>
      <c r="P355" s="1330">
        <v>52</v>
      </c>
      <c r="Q355" s="1330">
        <v>68</v>
      </c>
      <c r="R355" s="1330">
        <v>88</v>
      </c>
      <c r="S355" s="1330">
        <v>2</v>
      </c>
      <c r="T355" s="1184">
        <f>SUM(U356:AB356)</f>
        <v>105</v>
      </c>
      <c r="U355" s="362"/>
      <c r="V355" s="16"/>
      <c r="W355" s="16">
        <v>74</v>
      </c>
      <c r="X355" s="16">
        <v>92</v>
      </c>
      <c r="Y355" s="16">
        <v>44</v>
      </c>
      <c r="Z355" s="16"/>
      <c r="AA355" s="353"/>
      <c r="AB355" s="353"/>
      <c r="AC355" s="1045">
        <f t="shared" ref="AC355:AJ355" si="598">(U355+U356)/30</f>
        <v>0</v>
      </c>
      <c r="AD355" s="1038">
        <f t="shared" si="598"/>
        <v>0</v>
      </c>
      <c r="AE355" s="1038">
        <f t="shared" si="598"/>
        <v>3.9333333333333331</v>
      </c>
      <c r="AF355" s="1038">
        <f t="shared" si="598"/>
        <v>4.5333333333333332</v>
      </c>
      <c r="AG355" s="1038">
        <f t="shared" si="598"/>
        <v>2.0333333333333332</v>
      </c>
      <c r="AH355" s="1038">
        <f t="shared" si="598"/>
        <v>0</v>
      </c>
      <c r="AI355" s="1038">
        <f t="shared" si="598"/>
        <v>0</v>
      </c>
      <c r="AJ355" s="1038">
        <f t="shared" si="598"/>
        <v>0</v>
      </c>
      <c r="AK355" s="24" t="b">
        <f>P355+Q355+R355+S355=SUM(U355:AB355)</f>
        <v>1</v>
      </c>
    </row>
    <row r="356" spans="1:43" s="24" customFormat="1" ht="10.5" customHeight="1" x14ac:dyDescent="0.2">
      <c r="A356" s="1473"/>
      <c r="B356" s="1376"/>
      <c r="C356" s="1470"/>
      <c r="D356" s="1015"/>
      <c r="E356" s="1382"/>
      <c r="F356" s="1382"/>
      <c r="G356" s="1005"/>
      <c r="H356" s="1112"/>
      <c r="I356" s="1382"/>
      <c r="J356" s="1382"/>
      <c r="K356" s="1005"/>
      <c r="L356" s="1408"/>
      <c r="M356" s="1195"/>
      <c r="N356" s="1175"/>
      <c r="O356" s="1175"/>
      <c r="P356" s="1330"/>
      <c r="Q356" s="1330"/>
      <c r="R356" s="1330"/>
      <c r="S356" s="1330"/>
      <c r="T356" s="1184"/>
      <c r="U356" s="362"/>
      <c r="V356" s="16"/>
      <c r="W356" s="16">
        <v>44</v>
      </c>
      <c r="X356" s="16">
        <v>44</v>
      </c>
      <c r="Y356" s="16">
        <v>17</v>
      </c>
      <c r="Z356" s="16"/>
      <c r="AA356" s="353"/>
      <c r="AB356" s="353"/>
      <c r="AC356" s="1045"/>
      <c r="AD356" s="1038"/>
      <c r="AE356" s="1038"/>
      <c r="AF356" s="1038"/>
      <c r="AG356" s="1038"/>
      <c r="AH356" s="1038"/>
      <c r="AI356" s="1038"/>
      <c r="AJ356" s="1038"/>
    </row>
    <row r="357" spans="1:43" s="24" customFormat="1" ht="10.5" customHeight="1" x14ac:dyDescent="0.2">
      <c r="A357" s="1474"/>
      <c r="B357" s="1377"/>
      <c r="C357" s="1471"/>
      <c r="D357" s="1016"/>
      <c r="E357" s="1003"/>
      <c r="F357" s="1003"/>
      <c r="G357" s="1006"/>
      <c r="H357" s="1113"/>
      <c r="I357" s="1003"/>
      <c r="J357" s="1003"/>
      <c r="K357" s="1006"/>
      <c r="L357" s="1409"/>
      <c r="M357" s="1195"/>
      <c r="N357" s="1175"/>
      <c r="O357" s="1175"/>
      <c r="P357" s="1330"/>
      <c r="Q357" s="1330"/>
      <c r="R357" s="1330"/>
      <c r="S357" s="1330"/>
      <c r="T357" s="1184"/>
      <c r="U357" s="362"/>
      <c r="V357" s="16"/>
      <c r="W357" s="203"/>
      <c r="X357" s="373" t="s">
        <v>106</v>
      </c>
      <c r="Y357" s="16" t="s">
        <v>107</v>
      </c>
      <c r="Z357" s="16"/>
      <c r="AA357" s="353"/>
      <c r="AB357" s="353"/>
      <c r="AC357" s="1045"/>
      <c r="AD357" s="1038"/>
      <c r="AE357" s="1038"/>
      <c r="AF357" s="1038"/>
      <c r="AG357" s="1038"/>
      <c r="AH357" s="1038"/>
      <c r="AI357" s="1038"/>
      <c r="AJ357" s="1038"/>
    </row>
    <row r="358" spans="1:43" s="24" customFormat="1" ht="10.5" customHeight="1" x14ac:dyDescent="0.2">
      <c r="A358" s="1472">
        <v>19</v>
      </c>
      <c r="B358" s="1476" t="s">
        <v>199</v>
      </c>
      <c r="C358" s="1469" t="s">
        <v>203</v>
      </c>
      <c r="D358" s="450"/>
      <c r="E358" s="451"/>
      <c r="F358" s="451"/>
      <c r="G358" s="452"/>
      <c r="H358" s="1111">
        <v>5</v>
      </c>
      <c r="I358" s="1001"/>
      <c r="J358" s="1001"/>
      <c r="K358" s="1004"/>
      <c r="L358" s="453"/>
      <c r="M358" s="1195">
        <f t="shared" ref="M358" si="599">N358/30</f>
        <v>1.5</v>
      </c>
      <c r="N358" s="1175">
        <f t="shared" ref="N358" si="600">O358+T358</f>
        <v>45</v>
      </c>
      <c r="O358" s="1175">
        <f t="shared" ref="O358" si="601">P358+Q358+R358+S358</f>
        <v>30</v>
      </c>
      <c r="P358" s="1369">
        <v>2</v>
      </c>
      <c r="Q358" s="1369">
        <v>14</v>
      </c>
      <c r="R358" s="1369">
        <v>12</v>
      </c>
      <c r="S358" s="1369">
        <v>2</v>
      </c>
      <c r="T358" s="1184">
        <f t="shared" ref="T358" si="602">SUM(U359:AB359)</f>
        <v>15</v>
      </c>
      <c r="U358" s="454"/>
      <c r="V358" s="455"/>
      <c r="W358" s="454"/>
      <c r="X358" s="455"/>
      <c r="Y358" s="200">
        <v>30</v>
      </c>
      <c r="Z358" s="456"/>
      <c r="AA358" s="377"/>
      <c r="AB358" s="377"/>
      <c r="AC358" s="1045">
        <f t="shared" ref="AC358:AJ358" si="603">(U358+U359)/30</f>
        <v>0</v>
      </c>
      <c r="AD358" s="1038">
        <f t="shared" si="603"/>
        <v>0</v>
      </c>
      <c r="AE358" s="1038">
        <f t="shared" si="603"/>
        <v>0</v>
      </c>
      <c r="AF358" s="1038">
        <f t="shared" si="603"/>
        <v>0</v>
      </c>
      <c r="AG358" s="1038">
        <f t="shared" si="603"/>
        <v>1.5</v>
      </c>
      <c r="AH358" s="1038">
        <f t="shared" si="603"/>
        <v>0</v>
      </c>
      <c r="AI358" s="1038">
        <f t="shared" si="603"/>
        <v>0</v>
      </c>
      <c r="AJ358" s="1038">
        <f t="shared" si="603"/>
        <v>0</v>
      </c>
      <c r="AK358" s="24" t="b">
        <f>P358+Q358+R358+S358=SUM(U358:AB358)</f>
        <v>1</v>
      </c>
    </row>
    <row r="359" spans="1:43" s="24" customFormat="1" ht="10.5" customHeight="1" x14ac:dyDescent="0.2">
      <c r="A359" s="1473"/>
      <c r="B359" s="1376"/>
      <c r="C359" s="1470"/>
      <c r="D359" s="450"/>
      <c r="E359" s="451"/>
      <c r="F359" s="451"/>
      <c r="G359" s="452"/>
      <c r="H359" s="1112"/>
      <c r="I359" s="1382"/>
      <c r="J359" s="1382"/>
      <c r="K359" s="1005"/>
      <c r="L359" s="453"/>
      <c r="M359" s="1195"/>
      <c r="N359" s="1175"/>
      <c r="O359" s="1175"/>
      <c r="P359" s="1370"/>
      <c r="Q359" s="1370"/>
      <c r="R359" s="1370"/>
      <c r="S359" s="1370"/>
      <c r="T359" s="1184"/>
      <c r="U359" s="454"/>
      <c r="V359" s="455"/>
      <c r="W359" s="454"/>
      <c r="X359" s="455"/>
      <c r="Y359" s="200">
        <v>15</v>
      </c>
      <c r="Z359" s="456"/>
      <c r="AA359" s="377"/>
      <c r="AB359" s="377"/>
      <c r="AC359" s="1045"/>
      <c r="AD359" s="1038"/>
      <c r="AE359" s="1038"/>
      <c r="AF359" s="1038"/>
      <c r="AG359" s="1038"/>
      <c r="AH359" s="1038"/>
      <c r="AI359" s="1038"/>
      <c r="AJ359" s="1038"/>
    </row>
    <row r="360" spans="1:43" s="24" customFormat="1" ht="10.5" customHeight="1" x14ac:dyDescent="0.2">
      <c r="A360" s="1474"/>
      <c r="B360" s="1377"/>
      <c r="C360" s="1471"/>
      <c r="D360" s="450"/>
      <c r="E360" s="451"/>
      <c r="F360" s="451"/>
      <c r="G360" s="452"/>
      <c r="H360" s="1113"/>
      <c r="I360" s="1003"/>
      <c r="J360" s="1003"/>
      <c r="K360" s="1006"/>
      <c r="L360" s="453"/>
      <c r="M360" s="1195"/>
      <c r="N360" s="1175"/>
      <c r="O360" s="1175"/>
      <c r="P360" s="1371"/>
      <c r="Q360" s="1371"/>
      <c r="R360" s="1371"/>
      <c r="S360" s="1371"/>
      <c r="T360" s="1184"/>
      <c r="U360" s="454"/>
      <c r="V360" s="455"/>
      <c r="W360" s="454"/>
      <c r="X360" s="455"/>
      <c r="Y360" s="203">
        <f>$X$250</f>
        <v>0</v>
      </c>
      <c r="Z360" s="456"/>
      <c r="AA360" s="377"/>
      <c r="AB360" s="377"/>
      <c r="AC360" s="1045"/>
      <c r="AD360" s="1038"/>
      <c r="AE360" s="1038"/>
      <c r="AF360" s="1038"/>
      <c r="AG360" s="1038"/>
      <c r="AH360" s="1038"/>
      <c r="AI360" s="1038"/>
      <c r="AJ360" s="1038"/>
    </row>
    <row r="361" spans="1:43" s="24" customFormat="1" ht="10.5" customHeight="1" x14ac:dyDescent="0.2">
      <c r="A361" s="1472">
        <v>20</v>
      </c>
      <c r="B361" s="1476" t="s">
        <v>200</v>
      </c>
      <c r="C361" s="1469" t="s">
        <v>205</v>
      </c>
      <c r="D361" s="457"/>
      <c r="E361" s="458"/>
      <c r="F361" s="458"/>
      <c r="G361" s="459"/>
      <c r="H361" s="1111">
        <v>5</v>
      </c>
      <c r="I361" s="458"/>
      <c r="J361" s="458"/>
      <c r="K361" s="459"/>
      <c r="L361" s="460"/>
      <c r="M361" s="1195">
        <f t="shared" ref="M361" si="604">N361/30</f>
        <v>1.5</v>
      </c>
      <c r="N361" s="1175">
        <f t="shared" ref="N361" si="605">O361+T361</f>
        <v>45</v>
      </c>
      <c r="O361" s="1175">
        <f t="shared" ref="O361" si="606">P361+Q361+R361+S361</f>
        <v>30</v>
      </c>
      <c r="P361" s="1369">
        <v>12</v>
      </c>
      <c r="Q361" s="1369">
        <v>4</v>
      </c>
      <c r="R361" s="1369">
        <v>12</v>
      </c>
      <c r="S361" s="1369">
        <v>2</v>
      </c>
      <c r="T361" s="1184">
        <f t="shared" ref="T361" si="607">SUM(U362:AB362)</f>
        <v>15</v>
      </c>
      <c r="U361" s="362"/>
      <c r="V361" s="16"/>
      <c r="W361" s="441"/>
      <c r="X361" s="373"/>
      <c r="Y361" s="200">
        <v>30</v>
      </c>
      <c r="Z361" s="16"/>
      <c r="AA361" s="353"/>
      <c r="AB361" s="353"/>
      <c r="AC361" s="1045">
        <f t="shared" ref="AC361:AJ361" si="608">(U361+U362)/30</f>
        <v>0</v>
      </c>
      <c r="AD361" s="1038">
        <f t="shared" si="608"/>
        <v>0</v>
      </c>
      <c r="AE361" s="1038">
        <f t="shared" si="608"/>
        <v>0</v>
      </c>
      <c r="AF361" s="1038">
        <f t="shared" si="608"/>
        <v>0</v>
      </c>
      <c r="AG361" s="1038">
        <f t="shared" si="608"/>
        <v>1.5</v>
      </c>
      <c r="AH361" s="1038">
        <f t="shared" si="608"/>
        <v>0</v>
      </c>
      <c r="AI361" s="1038">
        <f t="shared" si="608"/>
        <v>0</v>
      </c>
      <c r="AJ361" s="1038">
        <f t="shared" si="608"/>
        <v>0</v>
      </c>
      <c r="AK361" s="24" t="b">
        <f>P361+Q361+R361+S361=SUM(U361:AB361)</f>
        <v>1</v>
      </c>
    </row>
    <row r="362" spans="1:43" s="24" customFormat="1" ht="10.5" customHeight="1" x14ac:dyDescent="0.2">
      <c r="A362" s="1473"/>
      <c r="B362" s="1376"/>
      <c r="C362" s="1470"/>
      <c r="D362" s="450"/>
      <c r="E362" s="451"/>
      <c r="F362" s="451"/>
      <c r="G362" s="452"/>
      <c r="H362" s="1112"/>
      <c r="I362" s="451"/>
      <c r="J362" s="451"/>
      <c r="K362" s="452"/>
      <c r="L362" s="453"/>
      <c r="M362" s="1195"/>
      <c r="N362" s="1175"/>
      <c r="O362" s="1175"/>
      <c r="P362" s="1370"/>
      <c r="Q362" s="1370"/>
      <c r="R362" s="1370"/>
      <c r="S362" s="1370"/>
      <c r="T362" s="1184"/>
      <c r="U362" s="362"/>
      <c r="V362" s="16"/>
      <c r="W362" s="441"/>
      <c r="X362" s="373"/>
      <c r="Y362" s="200">
        <v>15</v>
      </c>
      <c r="Z362" s="16"/>
      <c r="AA362" s="353"/>
      <c r="AB362" s="353"/>
      <c r="AC362" s="1045"/>
      <c r="AD362" s="1038"/>
      <c r="AE362" s="1038"/>
      <c r="AF362" s="1038"/>
      <c r="AG362" s="1038"/>
      <c r="AH362" s="1038"/>
      <c r="AI362" s="1038"/>
      <c r="AJ362" s="1038"/>
    </row>
    <row r="363" spans="1:43" s="24" customFormat="1" ht="10.5" customHeight="1" x14ac:dyDescent="0.2">
      <c r="A363" s="1474"/>
      <c r="B363" s="1377"/>
      <c r="C363" s="1471"/>
      <c r="D363" s="461"/>
      <c r="E363" s="462"/>
      <c r="F363" s="462"/>
      <c r="G363" s="337"/>
      <c r="H363" s="1113"/>
      <c r="I363" s="462"/>
      <c r="J363" s="462"/>
      <c r="K363" s="337"/>
      <c r="L363" s="463"/>
      <c r="M363" s="1195"/>
      <c r="N363" s="1175"/>
      <c r="O363" s="1175"/>
      <c r="P363" s="1371"/>
      <c r="Q363" s="1371"/>
      <c r="R363" s="1371"/>
      <c r="S363" s="1371"/>
      <c r="T363" s="1184"/>
      <c r="U363" s="362"/>
      <c r="V363" s="16"/>
      <c r="W363" s="441"/>
      <c r="X363" s="373"/>
      <c r="Y363" s="203">
        <f>$X$250</f>
        <v>0</v>
      </c>
      <c r="Z363" s="16"/>
      <c r="AA363" s="353"/>
      <c r="AB363" s="353"/>
      <c r="AC363" s="1045"/>
      <c r="AD363" s="1038"/>
      <c r="AE363" s="1038"/>
      <c r="AF363" s="1038"/>
      <c r="AG363" s="1038"/>
      <c r="AH363" s="1038"/>
      <c r="AI363" s="1038"/>
      <c r="AJ363" s="1038"/>
    </row>
    <row r="364" spans="1:43" s="24" customFormat="1" ht="10.5" customHeight="1" x14ac:dyDescent="0.2">
      <c r="A364" s="1472">
        <v>21</v>
      </c>
      <c r="B364" s="1476" t="s">
        <v>201</v>
      </c>
      <c r="C364" s="1469" t="s">
        <v>207</v>
      </c>
      <c r="D364" s="1015"/>
      <c r="E364" s="1382"/>
      <c r="F364" s="1382"/>
      <c r="G364" s="1005"/>
      <c r="H364" s="1112"/>
      <c r="I364" s="1382"/>
      <c r="J364" s="1382"/>
      <c r="K364" s="1005"/>
      <c r="L364" s="1408"/>
      <c r="M364" s="1195">
        <f t="shared" ref="M364" si="609">N364/30</f>
        <v>2</v>
      </c>
      <c r="N364" s="1175">
        <f>O364+T364</f>
        <v>60</v>
      </c>
      <c r="O364" s="1139">
        <f t="shared" ref="O364" si="610">P364+Q364+R364+S364</f>
        <v>40</v>
      </c>
      <c r="P364" s="1370">
        <v>8</v>
      </c>
      <c r="Q364" s="1370">
        <v>20</v>
      </c>
      <c r="R364" s="1370">
        <v>10</v>
      </c>
      <c r="S364" s="1370">
        <v>2</v>
      </c>
      <c r="T364" s="1184">
        <f>SUM(U365:AB365)</f>
        <v>20</v>
      </c>
      <c r="U364" s="362"/>
      <c r="V364" s="16"/>
      <c r="W364" s="362"/>
      <c r="X364" s="16"/>
      <c r="Y364" s="200"/>
      <c r="Z364" s="201">
        <v>40</v>
      </c>
      <c r="AA364" s="353"/>
      <c r="AB364" s="353"/>
      <c r="AC364" s="1045">
        <f t="shared" ref="AC364:AJ364" si="611">(U364+U365)/30</f>
        <v>0</v>
      </c>
      <c r="AD364" s="1038">
        <f t="shared" si="611"/>
        <v>0</v>
      </c>
      <c r="AE364" s="1038">
        <f t="shared" si="611"/>
        <v>0</v>
      </c>
      <c r="AF364" s="1038">
        <f t="shared" si="611"/>
        <v>0</v>
      </c>
      <c r="AG364" s="1038">
        <f t="shared" si="611"/>
        <v>0</v>
      </c>
      <c r="AH364" s="1038">
        <f t="shared" si="611"/>
        <v>2</v>
      </c>
      <c r="AI364" s="1038">
        <f t="shared" si="611"/>
        <v>0</v>
      </c>
      <c r="AJ364" s="1038">
        <f t="shared" si="611"/>
        <v>0</v>
      </c>
      <c r="AK364" s="24" t="b">
        <f>P364+Q364+R364+S364=SUM(U364:AB364)</f>
        <v>1</v>
      </c>
    </row>
    <row r="365" spans="1:43" s="24" customFormat="1" ht="10.5" customHeight="1" x14ac:dyDescent="0.2">
      <c r="A365" s="1473"/>
      <c r="B365" s="1376"/>
      <c r="C365" s="1470"/>
      <c r="D365" s="1015"/>
      <c r="E365" s="1382"/>
      <c r="F365" s="1382"/>
      <c r="G365" s="1005"/>
      <c r="H365" s="1112"/>
      <c r="I365" s="1382"/>
      <c r="J365" s="1382"/>
      <c r="K365" s="1005"/>
      <c r="L365" s="1408"/>
      <c r="M365" s="1195"/>
      <c r="N365" s="1175"/>
      <c r="O365" s="1139"/>
      <c r="P365" s="1370"/>
      <c r="Q365" s="1370"/>
      <c r="R365" s="1370"/>
      <c r="S365" s="1370"/>
      <c r="T365" s="1184"/>
      <c r="U365" s="362"/>
      <c r="V365" s="16"/>
      <c r="W365" s="362"/>
      <c r="X365" s="16"/>
      <c r="Y365" s="200"/>
      <c r="Z365" s="200">
        <v>20</v>
      </c>
      <c r="AA365" s="353"/>
      <c r="AB365" s="353"/>
      <c r="AC365" s="1045"/>
      <c r="AD365" s="1038"/>
      <c r="AE365" s="1038"/>
      <c r="AF365" s="1038"/>
      <c r="AG365" s="1038"/>
      <c r="AH365" s="1038"/>
      <c r="AI365" s="1038"/>
      <c r="AJ365" s="1038"/>
    </row>
    <row r="366" spans="1:43" s="24" customFormat="1" ht="10.5" customHeight="1" x14ac:dyDescent="0.2">
      <c r="A366" s="1478"/>
      <c r="B366" s="1477"/>
      <c r="C366" s="1479"/>
      <c r="D366" s="1016"/>
      <c r="E366" s="1003"/>
      <c r="F366" s="1003"/>
      <c r="G366" s="1006"/>
      <c r="H366" s="1113"/>
      <c r="I366" s="1003"/>
      <c r="J366" s="1003"/>
      <c r="K366" s="1006"/>
      <c r="L366" s="1409"/>
      <c r="M366" s="1485"/>
      <c r="N366" s="1468"/>
      <c r="O366" s="1210"/>
      <c r="P366" s="1371"/>
      <c r="Q366" s="1371"/>
      <c r="R366" s="1371"/>
      <c r="S366" s="1371"/>
      <c r="T366" s="1459"/>
      <c r="U366" s="375"/>
      <c r="V366" s="376"/>
      <c r="W366" s="375"/>
      <c r="X366" s="376"/>
      <c r="Y366" s="464"/>
      <c r="Z366" s="203">
        <f>$X$250</f>
        <v>0</v>
      </c>
      <c r="AA366" s="465"/>
      <c r="AB366" s="465"/>
      <c r="AC366" s="1414"/>
      <c r="AD366" s="1446"/>
      <c r="AE366" s="1446"/>
      <c r="AF366" s="1446"/>
      <c r="AG366" s="1446"/>
      <c r="AH366" s="1446"/>
      <c r="AI366" s="1446"/>
      <c r="AJ366" s="1446"/>
    </row>
    <row r="367" spans="1:43" s="24" customFormat="1" ht="15" customHeight="1" x14ac:dyDescent="0.2">
      <c r="A367" s="1449" t="s">
        <v>39</v>
      </c>
      <c r="B367" s="1450"/>
      <c r="C367" s="1451"/>
      <c r="D367" s="466"/>
      <c r="E367" s="467"/>
      <c r="F367" s="467"/>
      <c r="G367" s="468"/>
      <c r="H367" s="469"/>
      <c r="I367" s="467"/>
      <c r="J367" s="467"/>
      <c r="K367" s="468"/>
      <c r="L367" s="470"/>
      <c r="M367" s="1202">
        <f>SUM(M342:M347,M349:M366)</f>
        <v>31.5</v>
      </c>
      <c r="N367" s="1196">
        <f t="shared" ref="N367:T367" si="612">SUM(N342:N347,N349:N366)</f>
        <v>945</v>
      </c>
      <c r="O367" s="1196">
        <f t="shared" si="612"/>
        <v>630</v>
      </c>
      <c r="P367" s="1429">
        <f t="shared" si="612"/>
        <v>136</v>
      </c>
      <c r="Q367" s="1429">
        <f t="shared" si="612"/>
        <v>214</v>
      </c>
      <c r="R367" s="1429">
        <f t="shared" si="612"/>
        <v>268</v>
      </c>
      <c r="S367" s="1429">
        <f t="shared" si="612"/>
        <v>12</v>
      </c>
      <c r="T367" s="1291">
        <f t="shared" si="612"/>
        <v>315</v>
      </c>
      <c r="U367" s="378">
        <f>SUM(U342,U345,U349,U352,U355,U358,U361,U364)</f>
        <v>0</v>
      </c>
      <c r="V367" s="379">
        <f t="shared" ref="V367:AB368" si="613">SUM(V342,V345,V349,V352,V355,V358,V361,V364)</f>
        <v>0</v>
      </c>
      <c r="W367" s="379">
        <f t="shared" si="613"/>
        <v>194</v>
      </c>
      <c r="X367" s="379">
        <f t="shared" si="613"/>
        <v>232</v>
      </c>
      <c r="Y367" s="379">
        <f t="shared" si="613"/>
        <v>104</v>
      </c>
      <c r="Z367" s="379">
        <f t="shared" si="613"/>
        <v>70</v>
      </c>
      <c r="AA367" s="379">
        <f t="shared" si="613"/>
        <v>30</v>
      </c>
      <c r="AB367" s="380">
        <f t="shared" si="613"/>
        <v>0</v>
      </c>
      <c r="AC367" s="1099">
        <f>SUM(AC342:AC347,AC349:AC366)</f>
        <v>0</v>
      </c>
      <c r="AD367" s="1315">
        <f t="shared" ref="AD367:AJ367" si="614">SUM(AD342:AD347,AD349:AD366)</f>
        <v>0</v>
      </c>
      <c r="AE367" s="1315">
        <f t="shared" si="614"/>
        <v>9.9333333333333336</v>
      </c>
      <c r="AF367" s="1315">
        <f t="shared" si="614"/>
        <v>11.533333333333333</v>
      </c>
      <c r="AG367" s="1315">
        <f t="shared" si="614"/>
        <v>5.0333333333333332</v>
      </c>
      <c r="AH367" s="1315">
        <f t="shared" si="614"/>
        <v>3.5</v>
      </c>
      <c r="AI367" s="1315">
        <f t="shared" si="614"/>
        <v>1.5</v>
      </c>
      <c r="AJ367" s="1315">
        <f t="shared" si="614"/>
        <v>0</v>
      </c>
      <c r="AK367" s="24" t="b">
        <f>P367+Q367+R367+S367=SUM(U367:AB367)</f>
        <v>1</v>
      </c>
      <c r="AL367" s="31" t="b">
        <f t="shared" ref="AL367:AQ367" si="615">(V367+V368)/30=AD367</f>
        <v>1</v>
      </c>
      <c r="AM367" s="31" t="b">
        <f t="shared" si="615"/>
        <v>1</v>
      </c>
      <c r="AN367" s="31" t="b">
        <f t="shared" si="615"/>
        <v>1</v>
      </c>
      <c r="AO367" s="31" t="b">
        <f t="shared" si="615"/>
        <v>1</v>
      </c>
      <c r="AP367" s="31" t="b">
        <f t="shared" si="615"/>
        <v>1</v>
      </c>
      <c r="AQ367" s="31" t="b">
        <f t="shared" si="615"/>
        <v>1</v>
      </c>
    </row>
    <row r="368" spans="1:43" s="24" customFormat="1" x14ac:dyDescent="0.2">
      <c r="A368" s="1452"/>
      <c r="B368" s="1453"/>
      <c r="C368" s="1454"/>
      <c r="D368" s="471"/>
      <c r="E368" s="472"/>
      <c r="F368" s="472"/>
      <c r="G368" s="473"/>
      <c r="H368" s="474"/>
      <c r="I368" s="472"/>
      <c r="J368" s="472"/>
      <c r="K368" s="473"/>
      <c r="L368" s="475"/>
      <c r="M368" s="1203"/>
      <c r="N368" s="1210"/>
      <c r="O368" s="1210"/>
      <c r="P368" s="1430"/>
      <c r="Q368" s="1430"/>
      <c r="R368" s="1430"/>
      <c r="S368" s="1430"/>
      <c r="T368" s="1292"/>
      <c r="U368" s="381">
        <f>SUM(U343,U346,U350,U353,U356,U359,U362,U365)</f>
        <v>0</v>
      </c>
      <c r="V368" s="382">
        <f t="shared" si="613"/>
        <v>0</v>
      </c>
      <c r="W368" s="382">
        <f t="shared" si="613"/>
        <v>104</v>
      </c>
      <c r="X368" s="382">
        <f t="shared" si="613"/>
        <v>114</v>
      </c>
      <c r="Y368" s="382">
        <f t="shared" si="613"/>
        <v>47</v>
      </c>
      <c r="Z368" s="382">
        <f t="shared" si="613"/>
        <v>35</v>
      </c>
      <c r="AA368" s="382">
        <f t="shared" si="613"/>
        <v>15</v>
      </c>
      <c r="AB368" s="383">
        <f t="shared" si="613"/>
        <v>0</v>
      </c>
      <c r="AC368" s="1100"/>
      <c r="AD368" s="1316"/>
      <c r="AE368" s="1316"/>
      <c r="AF368" s="1316"/>
      <c r="AG368" s="1316"/>
      <c r="AH368" s="1316"/>
      <c r="AI368" s="1316"/>
      <c r="AJ368" s="1316"/>
    </row>
    <row r="369" spans="1:43" s="24" customFormat="1" ht="15" customHeight="1" x14ac:dyDescent="0.2">
      <c r="A369" s="1449" t="s">
        <v>40</v>
      </c>
      <c r="B369" s="1450"/>
      <c r="C369" s="1451"/>
      <c r="D369" s="466"/>
      <c r="E369" s="467"/>
      <c r="F369" s="467"/>
      <c r="G369" s="468"/>
      <c r="H369" s="469"/>
      <c r="I369" s="467"/>
      <c r="J369" s="467"/>
      <c r="K369" s="468"/>
      <c r="L369" s="470"/>
      <c r="M369" s="1099">
        <f t="shared" ref="M369:T369" si="616">SUM(M308,M338)</f>
        <v>31.5</v>
      </c>
      <c r="N369" s="1074">
        <f t="shared" si="616"/>
        <v>945</v>
      </c>
      <c r="O369" s="1074">
        <f t="shared" si="616"/>
        <v>630</v>
      </c>
      <c r="P369" s="1418">
        <f t="shared" si="616"/>
        <v>140</v>
      </c>
      <c r="Q369" s="1418">
        <f t="shared" si="616"/>
        <v>142</v>
      </c>
      <c r="R369" s="1418">
        <f t="shared" si="616"/>
        <v>336</v>
      </c>
      <c r="S369" s="1418">
        <f t="shared" si="616"/>
        <v>12</v>
      </c>
      <c r="T369" s="1076">
        <f t="shared" si="616"/>
        <v>315</v>
      </c>
      <c r="U369" s="378">
        <f t="shared" ref="U369:AJ370" si="617">SUM(U338,U308)</f>
        <v>0</v>
      </c>
      <c r="V369" s="379">
        <f t="shared" si="617"/>
        <v>0</v>
      </c>
      <c r="W369" s="379">
        <f t="shared" si="617"/>
        <v>194</v>
      </c>
      <c r="X369" s="379">
        <f t="shared" si="617"/>
        <v>232</v>
      </c>
      <c r="Y369" s="379">
        <f t="shared" si="617"/>
        <v>74</v>
      </c>
      <c r="Z369" s="379">
        <f t="shared" si="617"/>
        <v>60</v>
      </c>
      <c r="AA369" s="379">
        <f t="shared" si="617"/>
        <v>70</v>
      </c>
      <c r="AB369" s="380">
        <f t="shared" si="617"/>
        <v>0</v>
      </c>
      <c r="AC369" s="1099">
        <f t="shared" si="617"/>
        <v>0</v>
      </c>
      <c r="AD369" s="1315">
        <f t="shared" si="617"/>
        <v>0</v>
      </c>
      <c r="AE369" s="1315">
        <f t="shared" si="617"/>
        <v>9.9333333333333336</v>
      </c>
      <c r="AF369" s="1315">
        <f t="shared" si="617"/>
        <v>11.533333333333333</v>
      </c>
      <c r="AG369" s="1315">
        <f t="shared" si="617"/>
        <v>3.5333333333333332</v>
      </c>
      <c r="AH369" s="1315">
        <f t="shared" si="617"/>
        <v>3</v>
      </c>
      <c r="AI369" s="1315">
        <f t="shared" si="617"/>
        <v>3.5</v>
      </c>
      <c r="AJ369" s="1447">
        <f t="shared" si="617"/>
        <v>0</v>
      </c>
      <c r="AK369" s="24" t="b">
        <f>P369+Q369+R369+S369=SUM(U369:AB369)</f>
        <v>1</v>
      </c>
      <c r="AL369" s="31" t="b">
        <f t="shared" ref="AL369:AQ369" si="618">(V369+V370)/30=AD369</f>
        <v>1</v>
      </c>
      <c r="AM369" s="31" t="b">
        <f t="shared" si="618"/>
        <v>1</v>
      </c>
      <c r="AN369" s="31" t="b">
        <f t="shared" si="618"/>
        <v>1</v>
      </c>
      <c r="AO369" s="31" t="b">
        <f t="shared" si="618"/>
        <v>1</v>
      </c>
      <c r="AP369" s="31" t="b">
        <f t="shared" si="618"/>
        <v>1</v>
      </c>
      <c r="AQ369" s="31" t="b">
        <f t="shared" si="618"/>
        <v>1</v>
      </c>
    </row>
    <row r="370" spans="1:43" s="24" customFormat="1" ht="15.75" customHeight="1" x14ac:dyDescent="0.2">
      <c r="A370" s="1452"/>
      <c r="B370" s="1453"/>
      <c r="C370" s="1454"/>
      <c r="D370" s="471"/>
      <c r="E370" s="472"/>
      <c r="F370" s="472"/>
      <c r="G370" s="473"/>
      <c r="H370" s="474"/>
      <c r="I370" s="472"/>
      <c r="J370" s="472"/>
      <c r="K370" s="473"/>
      <c r="L370" s="475"/>
      <c r="M370" s="1100"/>
      <c r="N370" s="1075"/>
      <c r="O370" s="1075"/>
      <c r="P370" s="1419"/>
      <c r="Q370" s="1419"/>
      <c r="R370" s="1419"/>
      <c r="S370" s="1419"/>
      <c r="T370" s="1077"/>
      <c r="U370" s="381">
        <f t="shared" si="617"/>
        <v>0</v>
      </c>
      <c r="V370" s="382">
        <f t="shared" si="617"/>
        <v>0</v>
      </c>
      <c r="W370" s="382">
        <f t="shared" si="617"/>
        <v>104</v>
      </c>
      <c r="X370" s="382">
        <f t="shared" si="617"/>
        <v>114</v>
      </c>
      <c r="Y370" s="382">
        <f t="shared" si="617"/>
        <v>32</v>
      </c>
      <c r="Z370" s="382">
        <f t="shared" si="617"/>
        <v>30</v>
      </c>
      <c r="AA370" s="382">
        <f t="shared" si="617"/>
        <v>35</v>
      </c>
      <c r="AB370" s="383">
        <f t="shared" si="617"/>
        <v>0</v>
      </c>
      <c r="AC370" s="1100"/>
      <c r="AD370" s="1316"/>
      <c r="AE370" s="1316"/>
      <c r="AF370" s="1316"/>
      <c r="AG370" s="1316"/>
      <c r="AH370" s="1316"/>
      <c r="AI370" s="1316"/>
      <c r="AJ370" s="1448"/>
    </row>
    <row r="371" spans="1:43" x14ac:dyDescent="0.25">
      <c r="A371" s="1243" t="s">
        <v>47</v>
      </c>
      <c r="B371" s="1244"/>
      <c r="C371" s="1244"/>
      <c r="D371" s="1244"/>
      <c r="E371" s="1244"/>
      <c r="F371" s="1244"/>
      <c r="G371" s="1244"/>
      <c r="H371" s="1244"/>
      <c r="I371" s="1244"/>
      <c r="J371" s="1244"/>
      <c r="K371" s="1244"/>
      <c r="L371" s="1244"/>
      <c r="M371" s="1244"/>
      <c r="N371" s="1244"/>
      <c r="O371" s="1244"/>
      <c r="P371" s="1244"/>
      <c r="Q371" s="1244"/>
      <c r="R371" s="1244"/>
      <c r="S371" s="1244"/>
      <c r="T371" s="1244"/>
      <c r="U371" s="1244"/>
      <c r="V371" s="1244"/>
      <c r="W371" s="1244"/>
      <c r="X371" s="1244"/>
      <c r="Y371" s="1244"/>
      <c r="Z371" s="1244"/>
      <c r="AA371" s="1244"/>
      <c r="AB371" s="1244"/>
      <c r="AC371" s="1244"/>
      <c r="AD371" s="1244"/>
      <c r="AE371" s="1244"/>
      <c r="AF371" s="1244"/>
      <c r="AG371" s="1244"/>
      <c r="AH371" s="1244"/>
      <c r="AI371" s="1244"/>
      <c r="AJ371" s="1245"/>
    </row>
    <row r="372" spans="1:43" x14ac:dyDescent="0.25">
      <c r="A372" s="1353" t="s">
        <v>140</v>
      </c>
      <c r="B372" s="1354"/>
      <c r="C372" s="1354"/>
      <c r="D372" s="1354"/>
      <c r="E372" s="1354"/>
      <c r="F372" s="1354"/>
      <c r="G372" s="1354"/>
      <c r="H372" s="1354"/>
      <c r="I372" s="1354"/>
      <c r="J372" s="1354"/>
      <c r="K372" s="1354"/>
      <c r="L372" s="1354"/>
      <c r="M372" s="1354"/>
      <c r="N372" s="1354"/>
      <c r="O372" s="1354"/>
      <c r="P372" s="1354"/>
      <c r="Q372" s="1354"/>
      <c r="R372" s="1354"/>
      <c r="S372" s="1354"/>
      <c r="T372" s="1354"/>
      <c r="U372" s="1354"/>
      <c r="V372" s="1354"/>
      <c r="W372" s="1354"/>
      <c r="X372" s="1354"/>
      <c r="Y372" s="1354"/>
      <c r="Z372" s="1354"/>
      <c r="AA372" s="1354"/>
      <c r="AB372" s="1354"/>
      <c r="AC372" s="1354"/>
      <c r="AD372" s="1354"/>
      <c r="AE372" s="1354"/>
      <c r="AF372" s="1354"/>
      <c r="AG372" s="1354"/>
      <c r="AH372" s="1354"/>
      <c r="AI372" s="1354"/>
      <c r="AJ372" s="1355"/>
    </row>
    <row r="373" spans="1:43" x14ac:dyDescent="0.25">
      <c r="A373" s="1353" t="s">
        <v>136</v>
      </c>
      <c r="B373" s="1354"/>
      <c r="C373" s="1354"/>
      <c r="D373" s="1354"/>
      <c r="E373" s="1354"/>
      <c r="F373" s="1354"/>
      <c r="G373" s="1354"/>
      <c r="H373" s="1354"/>
      <c r="I373" s="1354"/>
      <c r="J373" s="1354"/>
      <c r="K373" s="1354"/>
      <c r="L373" s="1354"/>
      <c r="M373" s="1354"/>
      <c r="N373" s="1354"/>
      <c r="O373" s="1354"/>
      <c r="P373" s="1354"/>
      <c r="Q373" s="1354"/>
      <c r="R373" s="1354"/>
      <c r="S373" s="1354"/>
      <c r="T373" s="1354"/>
      <c r="U373" s="1354"/>
      <c r="V373" s="1354"/>
      <c r="W373" s="1354"/>
      <c r="X373" s="1354"/>
      <c r="Y373" s="1354"/>
      <c r="Z373" s="1354"/>
      <c r="AA373" s="1354"/>
      <c r="AB373" s="1354"/>
      <c r="AC373" s="1354"/>
      <c r="AD373" s="1354"/>
      <c r="AE373" s="1354"/>
      <c r="AF373" s="1354"/>
      <c r="AG373" s="1354"/>
      <c r="AH373" s="1354"/>
      <c r="AI373" s="1354"/>
      <c r="AJ373" s="1355"/>
    </row>
    <row r="374" spans="1:43" ht="10.5" customHeight="1" x14ac:dyDescent="0.2">
      <c r="A374" s="1432">
        <v>53</v>
      </c>
      <c r="B374" s="1455" t="s">
        <v>152</v>
      </c>
      <c r="C374" s="1332" t="s">
        <v>178</v>
      </c>
      <c r="D374" s="1014"/>
      <c r="E374" s="1001"/>
      <c r="F374" s="1001"/>
      <c r="G374" s="1004"/>
      <c r="H374" s="1111">
        <v>8</v>
      </c>
      <c r="I374" s="1001"/>
      <c r="J374" s="1001"/>
      <c r="K374" s="1004"/>
      <c r="L374" s="1322">
        <v>7</v>
      </c>
      <c r="M374" s="1335">
        <f t="shared" ref="M374" si="619">N374/30</f>
        <v>4</v>
      </c>
      <c r="N374" s="1153">
        <f>O374+T374</f>
        <v>120</v>
      </c>
      <c r="O374" s="1153">
        <f t="shared" ref="O374" si="620">P374+Q374+R374+S374</f>
        <v>80</v>
      </c>
      <c r="P374" s="1197">
        <v>40</v>
      </c>
      <c r="Q374" s="1197">
        <v>20</v>
      </c>
      <c r="R374" s="1197">
        <v>18</v>
      </c>
      <c r="S374" s="1330">
        <v>2</v>
      </c>
      <c r="T374" s="1048">
        <f>SUM(U375:AB375)</f>
        <v>40</v>
      </c>
      <c r="U374" s="199"/>
      <c r="V374" s="200"/>
      <c r="W374" s="200"/>
      <c r="X374" s="200"/>
      <c r="Y374" s="200"/>
      <c r="Z374" s="200"/>
      <c r="AA374" s="200">
        <v>40</v>
      </c>
      <c r="AB374" s="387">
        <v>40</v>
      </c>
      <c r="AC374" s="1326">
        <f t="shared" ref="AC374:AJ374" si="621">(U374+U375)/30</f>
        <v>0</v>
      </c>
      <c r="AD374" s="1071">
        <f t="shared" si="621"/>
        <v>0</v>
      </c>
      <c r="AE374" s="1071">
        <f t="shared" si="621"/>
        <v>0</v>
      </c>
      <c r="AF374" s="1071">
        <f t="shared" si="621"/>
        <v>0</v>
      </c>
      <c r="AG374" s="1071">
        <f t="shared" si="621"/>
        <v>0</v>
      </c>
      <c r="AH374" s="1071">
        <f t="shared" si="621"/>
        <v>0</v>
      </c>
      <c r="AI374" s="1071">
        <f t="shared" si="621"/>
        <v>2.3333333333333335</v>
      </c>
      <c r="AJ374" s="1152">
        <f t="shared" si="621"/>
        <v>1.6666666666666667</v>
      </c>
      <c r="AK374" s="24" t="b">
        <f>P374+Q374+R374+S374=SUM(U374:AB374)</f>
        <v>1</v>
      </c>
    </row>
    <row r="375" spans="1:43" ht="10.5" customHeight="1" x14ac:dyDescent="0.25">
      <c r="A375" s="1432"/>
      <c r="B375" s="1119"/>
      <c r="C375" s="1332"/>
      <c r="D375" s="1015"/>
      <c r="E375" s="1382"/>
      <c r="F375" s="1382"/>
      <c r="G375" s="1005"/>
      <c r="H375" s="1112"/>
      <c r="I375" s="1382"/>
      <c r="J375" s="1382"/>
      <c r="K375" s="1005"/>
      <c r="L375" s="1323"/>
      <c r="M375" s="976"/>
      <c r="N375" s="978"/>
      <c r="O375" s="978"/>
      <c r="P375" s="1198"/>
      <c r="Q375" s="1198"/>
      <c r="R375" s="1198"/>
      <c r="S375" s="1330"/>
      <c r="T375" s="1049"/>
      <c r="U375" s="202"/>
      <c r="V375" s="200"/>
      <c r="W375" s="200"/>
      <c r="X375" s="200"/>
      <c r="Y375" s="200"/>
      <c r="Z375" s="200"/>
      <c r="AA375" s="200">
        <v>30</v>
      </c>
      <c r="AB375" s="387">
        <v>10</v>
      </c>
      <c r="AC375" s="985"/>
      <c r="AD375" s="987"/>
      <c r="AE375" s="987"/>
      <c r="AF375" s="987"/>
      <c r="AG375" s="987"/>
      <c r="AH375" s="987"/>
      <c r="AI375" s="987"/>
      <c r="AJ375" s="989"/>
    </row>
    <row r="376" spans="1:43" ht="10.5" customHeight="1" x14ac:dyDescent="0.25">
      <c r="A376" s="1433"/>
      <c r="B376" s="1119"/>
      <c r="C376" s="1333"/>
      <c r="D376" s="1016"/>
      <c r="E376" s="1003"/>
      <c r="F376" s="1003"/>
      <c r="G376" s="1006"/>
      <c r="H376" s="1113"/>
      <c r="I376" s="1003"/>
      <c r="J376" s="1003"/>
      <c r="K376" s="1006"/>
      <c r="L376" s="1324"/>
      <c r="M376" s="976"/>
      <c r="N376" s="978"/>
      <c r="O376" s="978"/>
      <c r="P376" s="1199"/>
      <c r="Q376" s="1199"/>
      <c r="R376" s="1199"/>
      <c r="S376" s="1330"/>
      <c r="T376" s="1050"/>
      <c r="U376" s="202"/>
      <c r="V376" s="200"/>
      <c r="W376" s="200"/>
      <c r="X376" s="200"/>
      <c r="Y376" s="200"/>
      <c r="Z376" s="200"/>
      <c r="AA376" s="476" t="s">
        <v>104</v>
      </c>
      <c r="AB376" s="389" t="s">
        <v>106</v>
      </c>
      <c r="AC376" s="985"/>
      <c r="AD376" s="987"/>
      <c r="AE376" s="987"/>
      <c r="AF376" s="987"/>
      <c r="AG376" s="987"/>
      <c r="AH376" s="987"/>
      <c r="AI376" s="987"/>
      <c r="AJ376" s="989"/>
    </row>
    <row r="377" spans="1:43" ht="10.5" customHeight="1" x14ac:dyDescent="0.25">
      <c r="A377" s="1431">
        <v>54</v>
      </c>
      <c r="B377" s="1434" t="s">
        <v>153</v>
      </c>
      <c r="C377" s="1332" t="s">
        <v>102</v>
      </c>
      <c r="D377" s="1014">
        <v>5</v>
      </c>
      <c r="E377" s="1001"/>
      <c r="F377" s="1001"/>
      <c r="G377" s="1004"/>
      <c r="H377" s="1111"/>
      <c r="I377" s="1001"/>
      <c r="J377" s="1001"/>
      <c r="K377" s="1004"/>
      <c r="L377" s="1322"/>
      <c r="M377" s="976">
        <f t="shared" ref="M377" si="622">N377/30</f>
        <v>2.5</v>
      </c>
      <c r="N377" s="978">
        <f t="shared" ref="N377" si="623">O377+T377</f>
        <v>75</v>
      </c>
      <c r="O377" s="978">
        <f t="shared" ref="O377" si="624">P377+Q377+R377+S377</f>
        <v>50</v>
      </c>
      <c r="P377" s="1197">
        <v>30</v>
      </c>
      <c r="Q377" s="1197">
        <v>10</v>
      </c>
      <c r="R377" s="1197">
        <v>10</v>
      </c>
      <c r="S377" s="1330"/>
      <c r="T377" s="1048">
        <f t="shared" ref="T377" si="625">SUM(U378:AB378)</f>
        <v>25</v>
      </c>
      <c r="U377" s="199"/>
      <c r="V377" s="200"/>
      <c r="W377" s="200"/>
      <c r="X377" s="200"/>
      <c r="Y377" s="200">
        <v>50</v>
      </c>
      <c r="Z377" s="200"/>
      <c r="AA377" s="385"/>
      <c r="AB377" s="386"/>
      <c r="AC377" s="985">
        <f t="shared" ref="AC377:AJ377" si="626">(U377+U378)/30</f>
        <v>0</v>
      </c>
      <c r="AD377" s="987">
        <f t="shared" si="626"/>
        <v>0</v>
      </c>
      <c r="AE377" s="987">
        <f t="shared" si="626"/>
        <v>0</v>
      </c>
      <c r="AF377" s="987">
        <f t="shared" si="626"/>
        <v>0</v>
      </c>
      <c r="AG377" s="987">
        <f t="shared" si="626"/>
        <v>2.5</v>
      </c>
      <c r="AH377" s="987">
        <f t="shared" si="626"/>
        <v>0</v>
      </c>
      <c r="AI377" s="987">
        <f t="shared" si="626"/>
        <v>0</v>
      </c>
      <c r="AJ377" s="989">
        <f t="shared" si="626"/>
        <v>0</v>
      </c>
      <c r="AK377" t="b">
        <f>P377+Q377+R377=SUM(U377:AB377)</f>
        <v>1</v>
      </c>
    </row>
    <row r="378" spans="1:43" ht="10.5" customHeight="1" x14ac:dyDescent="0.25">
      <c r="A378" s="1432"/>
      <c r="B378" s="1434"/>
      <c r="C378" s="1332"/>
      <c r="D378" s="1015"/>
      <c r="E378" s="1382"/>
      <c r="F378" s="1382"/>
      <c r="G378" s="1005"/>
      <c r="H378" s="1112"/>
      <c r="I378" s="1382"/>
      <c r="J378" s="1382"/>
      <c r="K378" s="1005"/>
      <c r="L378" s="1323"/>
      <c r="M378" s="976"/>
      <c r="N378" s="978"/>
      <c r="O378" s="978"/>
      <c r="P378" s="1198"/>
      <c r="Q378" s="1198"/>
      <c r="R378" s="1198"/>
      <c r="S378" s="1330"/>
      <c r="T378" s="1049"/>
      <c r="U378" s="202"/>
      <c r="V378" s="200"/>
      <c r="W378" s="200"/>
      <c r="X378" s="200"/>
      <c r="Y378" s="200">
        <v>25</v>
      </c>
      <c r="Z378" s="200"/>
      <c r="AA378" s="387"/>
      <c r="AB378" s="339"/>
      <c r="AC378" s="985"/>
      <c r="AD378" s="987"/>
      <c r="AE378" s="987"/>
      <c r="AF378" s="987"/>
      <c r="AG378" s="987"/>
      <c r="AH378" s="987"/>
      <c r="AI378" s="987"/>
      <c r="AJ378" s="989"/>
    </row>
    <row r="379" spans="1:43" ht="10.5" customHeight="1" x14ac:dyDescent="0.25">
      <c r="A379" s="1433"/>
      <c r="B379" s="1434"/>
      <c r="C379" s="1333"/>
      <c r="D379" s="1016"/>
      <c r="E379" s="1003"/>
      <c r="F379" s="1003"/>
      <c r="G379" s="1006"/>
      <c r="H379" s="1113"/>
      <c r="I379" s="1003"/>
      <c r="J379" s="1003"/>
      <c r="K379" s="1006"/>
      <c r="L379" s="1324"/>
      <c r="M379" s="976"/>
      <c r="N379" s="978"/>
      <c r="O379" s="978"/>
      <c r="P379" s="1199"/>
      <c r="Q379" s="1199"/>
      <c r="R379" s="1199"/>
      <c r="S379" s="1330"/>
      <c r="T379" s="1050"/>
      <c r="U379" s="202"/>
      <c r="V379" s="200"/>
      <c r="W379" s="200"/>
      <c r="X379" s="200"/>
      <c r="Y379" s="373" t="s">
        <v>107</v>
      </c>
      <c r="Z379" s="200"/>
      <c r="AA379" s="387"/>
      <c r="AB379" s="339"/>
      <c r="AC379" s="985"/>
      <c r="AD379" s="987"/>
      <c r="AE379" s="987"/>
      <c r="AF379" s="987"/>
      <c r="AG379" s="987"/>
      <c r="AH379" s="987"/>
      <c r="AI379" s="987"/>
      <c r="AJ379" s="989"/>
    </row>
    <row r="380" spans="1:43" ht="10.5" customHeight="1" x14ac:dyDescent="0.25">
      <c r="A380" s="1431">
        <f>1+A377</f>
        <v>55</v>
      </c>
      <c r="B380" s="1434" t="s">
        <v>154</v>
      </c>
      <c r="C380" s="1332" t="s">
        <v>77</v>
      </c>
      <c r="D380" s="1014">
        <v>6</v>
      </c>
      <c r="E380" s="1001"/>
      <c r="F380" s="1001"/>
      <c r="G380" s="1004"/>
      <c r="H380" s="1111"/>
      <c r="I380" s="1001"/>
      <c r="J380" s="1001"/>
      <c r="K380" s="1004"/>
      <c r="L380" s="1322">
        <v>5</v>
      </c>
      <c r="M380" s="976">
        <f t="shared" ref="M380" si="627">N380/30</f>
        <v>4.5</v>
      </c>
      <c r="N380" s="978">
        <f t="shared" ref="N380" si="628">O380+T380</f>
        <v>135</v>
      </c>
      <c r="O380" s="978">
        <f t="shared" ref="O380" si="629">P380+Q380+R380+S380</f>
        <v>68</v>
      </c>
      <c r="P380" s="1197">
        <v>40</v>
      </c>
      <c r="Q380" s="1197">
        <v>22</v>
      </c>
      <c r="R380" s="1197">
        <v>6</v>
      </c>
      <c r="S380" s="1330"/>
      <c r="T380" s="1048">
        <f t="shared" ref="T380" si="630">SUM(U381:AB381)</f>
        <v>67</v>
      </c>
      <c r="U380" s="199"/>
      <c r="V380" s="200"/>
      <c r="W380" s="200"/>
      <c r="X380" s="200"/>
      <c r="Y380" s="200">
        <v>34</v>
      </c>
      <c r="Z380" s="200">
        <v>34</v>
      </c>
      <c r="AA380" s="200"/>
      <c r="AB380" s="386"/>
      <c r="AC380" s="985">
        <f t="shared" ref="AC380:AJ380" si="631">(U380+U381)/30</f>
        <v>0</v>
      </c>
      <c r="AD380" s="987">
        <f t="shared" si="631"/>
        <v>0</v>
      </c>
      <c r="AE380" s="987">
        <f t="shared" si="631"/>
        <v>0</v>
      </c>
      <c r="AF380" s="987">
        <f t="shared" si="631"/>
        <v>0</v>
      </c>
      <c r="AG380" s="987">
        <f t="shared" si="631"/>
        <v>2.2666666666666666</v>
      </c>
      <c r="AH380" s="987">
        <f t="shared" si="631"/>
        <v>2.2333333333333334</v>
      </c>
      <c r="AI380" s="987">
        <f t="shared" si="631"/>
        <v>0</v>
      </c>
      <c r="AJ380" s="989">
        <f t="shared" si="631"/>
        <v>0</v>
      </c>
      <c r="AK380" t="b">
        <f>P380+Q380+R380=SUM(U380:AB380)</f>
        <v>1</v>
      </c>
    </row>
    <row r="381" spans="1:43" ht="10.5" customHeight="1" x14ac:dyDescent="0.25">
      <c r="A381" s="1432"/>
      <c r="B381" s="1434"/>
      <c r="C381" s="1332"/>
      <c r="D381" s="1015"/>
      <c r="E381" s="1382"/>
      <c r="F381" s="1382"/>
      <c r="G381" s="1005"/>
      <c r="H381" s="1112"/>
      <c r="I381" s="1382"/>
      <c r="J381" s="1382"/>
      <c r="K381" s="1005"/>
      <c r="L381" s="1323"/>
      <c r="M381" s="976"/>
      <c r="N381" s="978"/>
      <c r="O381" s="978"/>
      <c r="P381" s="1198"/>
      <c r="Q381" s="1198"/>
      <c r="R381" s="1198"/>
      <c r="S381" s="1330"/>
      <c r="T381" s="1049"/>
      <c r="U381" s="202"/>
      <c r="V381" s="200"/>
      <c r="W381" s="200"/>
      <c r="X381" s="200"/>
      <c r="Y381" s="200">
        <v>34</v>
      </c>
      <c r="Z381" s="200">
        <v>33</v>
      </c>
      <c r="AA381" s="200"/>
      <c r="AB381" s="339"/>
      <c r="AC381" s="985"/>
      <c r="AD381" s="987"/>
      <c r="AE381" s="987"/>
      <c r="AF381" s="987"/>
      <c r="AG381" s="987"/>
      <c r="AH381" s="987"/>
      <c r="AI381" s="987"/>
      <c r="AJ381" s="989"/>
    </row>
    <row r="382" spans="1:43" ht="10.5" customHeight="1" x14ac:dyDescent="0.25">
      <c r="A382" s="1433"/>
      <c r="B382" s="1434"/>
      <c r="C382" s="1333"/>
      <c r="D382" s="1016"/>
      <c r="E382" s="1003"/>
      <c r="F382" s="1003"/>
      <c r="G382" s="1006"/>
      <c r="H382" s="1113"/>
      <c r="I382" s="1003"/>
      <c r="J382" s="1003"/>
      <c r="K382" s="1006"/>
      <c r="L382" s="1324"/>
      <c r="M382" s="976"/>
      <c r="N382" s="978"/>
      <c r="O382" s="978"/>
      <c r="P382" s="1199"/>
      <c r="Q382" s="1199"/>
      <c r="R382" s="1199"/>
      <c r="S382" s="1330"/>
      <c r="T382" s="1050"/>
      <c r="U382" s="202"/>
      <c r="V382" s="200"/>
      <c r="W382" s="200"/>
      <c r="X382" s="200"/>
      <c r="Y382" s="477" t="s">
        <v>104</v>
      </c>
      <c r="Z382" s="373" t="s">
        <v>107</v>
      </c>
      <c r="AA382" s="200"/>
      <c r="AB382" s="339"/>
      <c r="AC382" s="985"/>
      <c r="AD382" s="987"/>
      <c r="AE382" s="987"/>
      <c r="AF382" s="987"/>
      <c r="AG382" s="987"/>
      <c r="AH382" s="987"/>
      <c r="AI382" s="987"/>
      <c r="AJ382" s="989"/>
    </row>
    <row r="383" spans="1:43" ht="10.5" customHeight="1" x14ac:dyDescent="0.2">
      <c r="A383" s="1431">
        <f>1+A380</f>
        <v>56</v>
      </c>
      <c r="B383" s="1434" t="s">
        <v>155</v>
      </c>
      <c r="C383" s="1332" t="s">
        <v>193</v>
      </c>
      <c r="D383" s="1014">
        <v>8</v>
      </c>
      <c r="E383" s="1001"/>
      <c r="F383" s="1001"/>
      <c r="G383" s="1004"/>
      <c r="H383" s="1111">
        <v>7</v>
      </c>
      <c r="I383" s="1001"/>
      <c r="J383" s="1001"/>
      <c r="K383" s="1004"/>
      <c r="L383" s="1322">
        <v>8</v>
      </c>
      <c r="M383" s="976">
        <f t="shared" ref="M383" si="632">N383/30</f>
        <v>4.5</v>
      </c>
      <c r="N383" s="978">
        <f t="shared" ref="N383" si="633">O383+T383</f>
        <v>135</v>
      </c>
      <c r="O383" s="978">
        <f t="shared" ref="O383" si="634">P383+Q383+R383+S383</f>
        <v>90</v>
      </c>
      <c r="P383" s="1197">
        <v>40</v>
      </c>
      <c r="Q383" s="1197">
        <v>36</v>
      </c>
      <c r="R383" s="1197">
        <v>12</v>
      </c>
      <c r="S383" s="1330">
        <v>2</v>
      </c>
      <c r="T383" s="1048">
        <f t="shared" ref="T383" si="635">SUM(U384:AB384)</f>
        <v>45</v>
      </c>
      <c r="U383" s="199"/>
      <c r="V383" s="200"/>
      <c r="W383" s="200"/>
      <c r="X383" s="200"/>
      <c r="Y383" s="200"/>
      <c r="Z383" s="200"/>
      <c r="AA383" s="200">
        <v>50</v>
      </c>
      <c r="AB383" s="387">
        <v>40</v>
      </c>
      <c r="AC383" s="985">
        <f t="shared" ref="AC383:AJ383" si="636">(U383+U384)/30</f>
        <v>0</v>
      </c>
      <c r="AD383" s="987">
        <f t="shared" si="636"/>
        <v>0</v>
      </c>
      <c r="AE383" s="987">
        <f t="shared" si="636"/>
        <v>0</v>
      </c>
      <c r="AF383" s="987">
        <f t="shared" si="636"/>
        <v>0</v>
      </c>
      <c r="AG383" s="987">
        <f t="shared" si="636"/>
        <v>0</v>
      </c>
      <c r="AH383" s="987">
        <f t="shared" si="636"/>
        <v>0</v>
      </c>
      <c r="AI383" s="987">
        <f t="shared" si="636"/>
        <v>2.5</v>
      </c>
      <c r="AJ383" s="989">
        <f t="shared" si="636"/>
        <v>2</v>
      </c>
      <c r="AK383" s="24" t="b">
        <f>P383+Q383+R383+S383=SUM(U383:AB383)</f>
        <v>1</v>
      </c>
    </row>
    <row r="384" spans="1:43" ht="10.5" customHeight="1" x14ac:dyDescent="0.25">
      <c r="A384" s="1432"/>
      <c r="B384" s="1434"/>
      <c r="C384" s="1332"/>
      <c r="D384" s="1015"/>
      <c r="E384" s="1382"/>
      <c r="F384" s="1382"/>
      <c r="G384" s="1005"/>
      <c r="H384" s="1112"/>
      <c r="I384" s="1382"/>
      <c r="J384" s="1382"/>
      <c r="K384" s="1005"/>
      <c r="L384" s="1323"/>
      <c r="M384" s="976"/>
      <c r="N384" s="978"/>
      <c r="O384" s="978"/>
      <c r="P384" s="1198"/>
      <c r="Q384" s="1198"/>
      <c r="R384" s="1198"/>
      <c r="S384" s="1330"/>
      <c r="T384" s="1049"/>
      <c r="U384" s="202"/>
      <c r="V384" s="200"/>
      <c r="W384" s="200"/>
      <c r="X384" s="200"/>
      <c r="Y384" s="200"/>
      <c r="Z384" s="200"/>
      <c r="AA384" s="200">
        <v>25</v>
      </c>
      <c r="AB384" s="387">
        <v>20</v>
      </c>
      <c r="AC384" s="985"/>
      <c r="AD384" s="987"/>
      <c r="AE384" s="987"/>
      <c r="AF384" s="987"/>
      <c r="AG384" s="987"/>
      <c r="AH384" s="987"/>
      <c r="AI384" s="987"/>
      <c r="AJ384" s="989"/>
    </row>
    <row r="385" spans="1:43" ht="10.5" customHeight="1" x14ac:dyDescent="0.25">
      <c r="A385" s="1433"/>
      <c r="B385" s="1434"/>
      <c r="C385" s="1333"/>
      <c r="D385" s="1016"/>
      <c r="E385" s="1003"/>
      <c r="F385" s="1003"/>
      <c r="G385" s="1006"/>
      <c r="H385" s="1113"/>
      <c r="I385" s="1003"/>
      <c r="J385" s="1003"/>
      <c r="K385" s="1006"/>
      <c r="L385" s="1324"/>
      <c r="M385" s="976"/>
      <c r="N385" s="978"/>
      <c r="O385" s="978"/>
      <c r="P385" s="1199"/>
      <c r="Q385" s="1199"/>
      <c r="R385" s="1199"/>
      <c r="S385" s="1330"/>
      <c r="T385" s="1050"/>
      <c r="U385" s="202"/>
      <c r="V385" s="200"/>
      <c r="W385" s="200"/>
      <c r="X385" s="200"/>
      <c r="Y385" s="200"/>
      <c r="Z385" s="200"/>
      <c r="AA385" s="203" t="s">
        <v>106</v>
      </c>
      <c r="AB385" s="478" t="s">
        <v>383</v>
      </c>
      <c r="AC385" s="985"/>
      <c r="AD385" s="987"/>
      <c r="AE385" s="987"/>
      <c r="AF385" s="987"/>
      <c r="AG385" s="987"/>
      <c r="AH385" s="987"/>
      <c r="AI385" s="987"/>
      <c r="AJ385" s="989"/>
    </row>
    <row r="386" spans="1:43" ht="10.5" customHeight="1" x14ac:dyDescent="0.2">
      <c r="A386" s="1431">
        <f>1+A383</f>
        <v>57</v>
      </c>
      <c r="B386" s="1434" t="s">
        <v>156</v>
      </c>
      <c r="C386" s="1332" t="s">
        <v>103</v>
      </c>
      <c r="D386" s="1014"/>
      <c r="E386" s="1001"/>
      <c r="F386" s="1001"/>
      <c r="G386" s="1004"/>
      <c r="H386" s="1111">
        <v>7</v>
      </c>
      <c r="I386" s="1001"/>
      <c r="J386" s="1001"/>
      <c r="K386" s="1004"/>
      <c r="L386" s="1322"/>
      <c r="M386" s="976">
        <f t="shared" ref="M386" si="637">N386/30</f>
        <v>3</v>
      </c>
      <c r="N386" s="978">
        <f t="shared" ref="N386" si="638">O386+T386</f>
        <v>90</v>
      </c>
      <c r="O386" s="978">
        <f t="shared" ref="O386" si="639">P386+Q386+R386+S386</f>
        <v>60</v>
      </c>
      <c r="P386" s="1197">
        <v>40</v>
      </c>
      <c r="Q386" s="1197">
        <v>10</v>
      </c>
      <c r="R386" s="1197">
        <v>8</v>
      </c>
      <c r="S386" s="1330">
        <v>2</v>
      </c>
      <c r="T386" s="1048">
        <f t="shared" ref="T386" si="640">SUM(U387:AB387)</f>
        <v>30</v>
      </c>
      <c r="U386" s="199"/>
      <c r="V386" s="200"/>
      <c r="W386" s="200"/>
      <c r="X386" s="200"/>
      <c r="Y386" s="200"/>
      <c r="Z386" s="200"/>
      <c r="AA386" s="387">
        <v>60</v>
      </c>
      <c r="AB386" s="386"/>
      <c r="AC386" s="985">
        <f t="shared" ref="AC386:AJ386" si="641">(U386+U387)/30</f>
        <v>0</v>
      </c>
      <c r="AD386" s="987">
        <f t="shared" si="641"/>
        <v>0</v>
      </c>
      <c r="AE386" s="987">
        <f t="shared" si="641"/>
        <v>0</v>
      </c>
      <c r="AF386" s="987">
        <f t="shared" si="641"/>
        <v>0</v>
      </c>
      <c r="AG386" s="987">
        <f t="shared" si="641"/>
        <v>0</v>
      </c>
      <c r="AH386" s="987">
        <f t="shared" si="641"/>
        <v>0</v>
      </c>
      <c r="AI386" s="987">
        <f t="shared" si="641"/>
        <v>3</v>
      </c>
      <c r="AJ386" s="989">
        <f t="shared" si="641"/>
        <v>0</v>
      </c>
      <c r="AK386" s="24" t="b">
        <f>P386+Q386+R386+S386=SUM(U386:AB386)</f>
        <v>1</v>
      </c>
    </row>
    <row r="387" spans="1:43" ht="10.5" customHeight="1" x14ac:dyDescent="0.25">
      <c r="A387" s="1432"/>
      <c r="B387" s="1434"/>
      <c r="C387" s="1332"/>
      <c r="D387" s="1015"/>
      <c r="E387" s="1382"/>
      <c r="F387" s="1382"/>
      <c r="G387" s="1005"/>
      <c r="H387" s="1112"/>
      <c r="I387" s="1382"/>
      <c r="J387" s="1382"/>
      <c r="K387" s="1005"/>
      <c r="L387" s="1323"/>
      <c r="M387" s="976"/>
      <c r="N387" s="978"/>
      <c r="O387" s="978"/>
      <c r="P387" s="1198"/>
      <c r="Q387" s="1198"/>
      <c r="R387" s="1198"/>
      <c r="S387" s="1330"/>
      <c r="T387" s="1049"/>
      <c r="U387" s="202"/>
      <c r="V387" s="200"/>
      <c r="W387" s="200"/>
      <c r="X387" s="200"/>
      <c r="Y387" s="200"/>
      <c r="Z387" s="200"/>
      <c r="AA387" s="387">
        <v>30</v>
      </c>
      <c r="AB387" s="339"/>
      <c r="AC387" s="985"/>
      <c r="AD387" s="987"/>
      <c r="AE387" s="987"/>
      <c r="AF387" s="987"/>
      <c r="AG387" s="987"/>
      <c r="AH387" s="987"/>
      <c r="AI387" s="987"/>
      <c r="AJ387" s="989"/>
    </row>
    <row r="388" spans="1:43" ht="10.5" customHeight="1" x14ac:dyDescent="0.25">
      <c r="A388" s="1433"/>
      <c r="B388" s="1434"/>
      <c r="C388" s="1333"/>
      <c r="D388" s="1016"/>
      <c r="E388" s="1003"/>
      <c r="F388" s="1003"/>
      <c r="G388" s="1006"/>
      <c r="H388" s="1113"/>
      <c r="I388" s="1003"/>
      <c r="J388" s="1003"/>
      <c r="K388" s="1006"/>
      <c r="L388" s="1324"/>
      <c r="M388" s="976"/>
      <c r="N388" s="978"/>
      <c r="O388" s="978"/>
      <c r="P388" s="1199"/>
      <c r="Q388" s="1199"/>
      <c r="R388" s="1199"/>
      <c r="S388" s="1330"/>
      <c r="T388" s="1050"/>
      <c r="U388" s="202"/>
      <c r="V388" s="200"/>
      <c r="W388" s="200"/>
      <c r="X388" s="200"/>
      <c r="Y388" s="200"/>
      <c r="Z388" s="200"/>
      <c r="AA388" s="389" t="s">
        <v>106</v>
      </c>
      <c r="AB388" s="339"/>
      <c r="AC388" s="985"/>
      <c r="AD388" s="987"/>
      <c r="AE388" s="987"/>
      <c r="AF388" s="987"/>
      <c r="AG388" s="987"/>
      <c r="AH388" s="987"/>
      <c r="AI388" s="987"/>
      <c r="AJ388" s="989"/>
    </row>
    <row r="389" spans="1:43" ht="10.5" customHeight="1" x14ac:dyDescent="0.2">
      <c r="A389" s="1431">
        <f>1+A386</f>
        <v>58</v>
      </c>
      <c r="B389" s="1434" t="s">
        <v>157</v>
      </c>
      <c r="C389" s="1332" t="s">
        <v>105</v>
      </c>
      <c r="D389" s="1014"/>
      <c r="E389" s="1001"/>
      <c r="F389" s="1001"/>
      <c r="G389" s="1004"/>
      <c r="H389" s="1111">
        <v>4</v>
      </c>
      <c r="I389" s="1001"/>
      <c r="J389" s="1001"/>
      <c r="K389" s="1004"/>
      <c r="L389" s="1322"/>
      <c r="M389" s="976">
        <f t="shared" ref="M389" si="642">N389/30</f>
        <v>4.5</v>
      </c>
      <c r="N389" s="978">
        <f t="shared" ref="N389" si="643">O389+T389</f>
        <v>135</v>
      </c>
      <c r="O389" s="978">
        <f t="shared" ref="O389" si="644">P389+Q389+R389+S389</f>
        <v>80</v>
      </c>
      <c r="P389" s="1197">
        <v>46</v>
      </c>
      <c r="Q389" s="1197">
        <v>24</v>
      </c>
      <c r="R389" s="1197">
        <v>8</v>
      </c>
      <c r="S389" s="1330">
        <v>2</v>
      </c>
      <c r="T389" s="1048">
        <f t="shared" ref="T389" si="645">SUM(U390:AB390)</f>
        <v>55</v>
      </c>
      <c r="U389" s="199"/>
      <c r="V389" s="200"/>
      <c r="W389" s="200">
        <v>36</v>
      </c>
      <c r="X389" s="200">
        <v>44</v>
      </c>
      <c r="Y389" s="200"/>
      <c r="Z389" s="200"/>
      <c r="AA389" s="385"/>
      <c r="AB389" s="386"/>
      <c r="AC389" s="985">
        <f t="shared" ref="AC389:AJ389" si="646">(U389+U390)/30</f>
        <v>0</v>
      </c>
      <c r="AD389" s="987">
        <f t="shared" si="646"/>
        <v>0</v>
      </c>
      <c r="AE389" s="987">
        <f t="shared" si="646"/>
        <v>2</v>
      </c>
      <c r="AF389" s="987">
        <f t="shared" si="646"/>
        <v>2.5</v>
      </c>
      <c r="AG389" s="987">
        <f t="shared" si="646"/>
        <v>0</v>
      </c>
      <c r="AH389" s="987">
        <f t="shared" si="646"/>
        <v>0</v>
      </c>
      <c r="AI389" s="987">
        <f t="shared" si="646"/>
        <v>0</v>
      </c>
      <c r="AJ389" s="989">
        <f t="shared" si="646"/>
        <v>0</v>
      </c>
      <c r="AK389" s="24" t="b">
        <f>P389+Q389+R389+S389=SUM(U389:AB389)</f>
        <v>1</v>
      </c>
    </row>
    <row r="390" spans="1:43" ht="10.5" customHeight="1" x14ac:dyDescent="0.25">
      <c r="A390" s="1432"/>
      <c r="B390" s="1434"/>
      <c r="C390" s="1332"/>
      <c r="D390" s="1015"/>
      <c r="E390" s="1382"/>
      <c r="F390" s="1382"/>
      <c r="G390" s="1005"/>
      <c r="H390" s="1112"/>
      <c r="I390" s="1382"/>
      <c r="J390" s="1382"/>
      <c r="K390" s="1005"/>
      <c r="L390" s="1323"/>
      <c r="M390" s="976"/>
      <c r="N390" s="978"/>
      <c r="O390" s="978"/>
      <c r="P390" s="1198"/>
      <c r="Q390" s="1198"/>
      <c r="R390" s="1198"/>
      <c r="S390" s="1330"/>
      <c r="T390" s="1049"/>
      <c r="U390" s="202"/>
      <c r="V390" s="200"/>
      <c r="W390" s="200">
        <v>24</v>
      </c>
      <c r="X390" s="200">
        <v>31</v>
      </c>
      <c r="Y390" s="200"/>
      <c r="Z390" s="200"/>
      <c r="AA390" s="387"/>
      <c r="AB390" s="339"/>
      <c r="AC390" s="985"/>
      <c r="AD390" s="987"/>
      <c r="AE390" s="987"/>
      <c r="AF390" s="987"/>
      <c r="AG390" s="987"/>
      <c r="AH390" s="987"/>
      <c r="AI390" s="987"/>
      <c r="AJ390" s="989"/>
    </row>
    <row r="391" spans="1:43" ht="10.5" customHeight="1" x14ac:dyDescent="0.25">
      <c r="A391" s="1433"/>
      <c r="B391" s="1434"/>
      <c r="C391" s="1333"/>
      <c r="D391" s="1016"/>
      <c r="E391" s="1003"/>
      <c r="F391" s="1003"/>
      <c r="G391" s="1006"/>
      <c r="H391" s="1113"/>
      <c r="I391" s="1003"/>
      <c r="J391" s="1003"/>
      <c r="K391" s="1006"/>
      <c r="L391" s="1324"/>
      <c r="M391" s="976"/>
      <c r="N391" s="978"/>
      <c r="O391" s="978"/>
      <c r="P391" s="1199"/>
      <c r="Q391" s="1199"/>
      <c r="R391" s="1199"/>
      <c r="S391" s="1330"/>
      <c r="T391" s="1050"/>
      <c r="U391" s="202"/>
      <c r="V391" s="200"/>
      <c r="W391" s="200"/>
      <c r="X391" s="203" t="s">
        <v>106</v>
      </c>
      <c r="Y391" s="200"/>
      <c r="Z391" s="200"/>
      <c r="AA391" s="387"/>
      <c r="AB391" s="339"/>
      <c r="AC391" s="985"/>
      <c r="AD391" s="987"/>
      <c r="AE391" s="987"/>
      <c r="AF391" s="987"/>
      <c r="AG391" s="987"/>
      <c r="AH391" s="987"/>
      <c r="AI391" s="987"/>
      <c r="AJ391" s="989"/>
    </row>
    <row r="392" spans="1:43" ht="10.5" customHeight="1" x14ac:dyDescent="0.2">
      <c r="A392" s="1431">
        <f>1+A389</f>
        <v>59</v>
      </c>
      <c r="B392" s="1434" t="s">
        <v>158</v>
      </c>
      <c r="C392" s="1332" t="s">
        <v>79</v>
      </c>
      <c r="D392" s="1014"/>
      <c r="E392" s="1001"/>
      <c r="F392" s="1001"/>
      <c r="G392" s="1004"/>
      <c r="H392" s="1111">
        <v>6</v>
      </c>
      <c r="I392" s="1001"/>
      <c r="J392" s="1001"/>
      <c r="K392" s="1004"/>
      <c r="L392" s="1322"/>
      <c r="M392" s="976">
        <f t="shared" ref="M392" si="647">N392/30</f>
        <v>2.5</v>
      </c>
      <c r="N392" s="978">
        <f t="shared" ref="N392" si="648">O392+T392</f>
        <v>75</v>
      </c>
      <c r="O392" s="978">
        <f t="shared" ref="O392" si="649">P392+Q392+R392+S392</f>
        <v>50</v>
      </c>
      <c r="P392" s="1197">
        <v>8</v>
      </c>
      <c r="Q392" s="1197">
        <v>24</v>
      </c>
      <c r="R392" s="1197">
        <v>16</v>
      </c>
      <c r="S392" s="1330">
        <v>2</v>
      </c>
      <c r="T392" s="1048">
        <f t="shared" ref="T392" si="650">SUM(U393:AB393)</f>
        <v>25</v>
      </c>
      <c r="U392" s="199"/>
      <c r="V392" s="200"/>
      <c r="W392" s="200"/>
      <c r="X392" s="200"/>
      <c r="Y392" s="200"/>
      <c r="Z392" s="200">
        <v>50</v>
      </c>
      <c r="AA392" s="385"/>
      <c r="AB392" s="386"/>
      <c r="AC392" s="985">
        <f t="shared" ref="AC392:AJ392" si="651">(U392+U393)/30</f>
        <v>0</v>
      </c>
      <c r="AD392" s="987">
        <f t="shared" si="651"/>
        <v>0</v>
      </c>
      <c r="AE392" s="987">
        <f t="shared" si="651"/>
        <v>0</v>
      </c>
      <c r="AF392" s="987">
        <f t="shared" si="651"/>
        <v>0</v>
      </c>
      <c r="AG392" s="987">
        <f t="shared" si="651"/>
        <v>0</v>
      </c>
      <c r="AH392" s="987">
        <f t="shared" si="651"/>
        <v>2.5</v>
      </c>
      <c r="AI392" s="987">
        <f t="shared" si="651"/>
        <v>0</v>
      </c>
      <c r="AJ392" s="989">
        <f t="shared" si="651"/>
        <v>0</v>
      </c>
      <c r="AK392" s="24" t="b">
        <f>P392+Q392+R392+S392=SUM(U392:AB392)</f>
        <v>1</v>
      </c>
    </row>
    <row r="393" spans="1:43" ht="10.5" customHeight="1" x14ac:dyDescent="0.25">
      <c r="A393" s="1432"/>
      <c r="B393" s="1434"/>
      <c r="C393" s="1332"/>
      <c r="D393" s="1015"/>
      <c r="E393" s="1382"/>
      <c r="F393" s="1382"/>
      <c r="G393" s="1005"/>
      <c r="H393" s="1112"/>
      <c r="I393" s="1382"/>
      <c r="J393" s="1382"/>
      <c r="K393" s="1005"/>
      <c r="L393" s="1323"/>
      <c r="M393" s="976"/>
      <c r="N393" s="978"/>
      <c r="O393" s="978"/>
      <c r="P393" s="1198"/>
      <c r="Q393" s="1198"/>
      <c r="R393" s="1198"/>
      <c r="S393" s="1330"/>
      <c r="T393" s="1049"/>
      <c r="U393" s="202"/>
      <c r="V393" s="200"/>
      <c r="W393" s="200"/>
      <c r="X393" s="200"/>
      <c r="Y393" s="200"/>
      <c r="Z393" s="200">
        <v>25</v>
      </c>
      <c r="AA393" s="387"/>
      <c r="AB393" s="339"/>
      <c r="AC393" s="985"/>
      <c r="AD393" s="987"/>
      <c r="AE393" s="987"/>
      <c r="AF393" s="987"/>
      <c r="AG393" s="987"/>
      <c r="AH393" s="987"/>
      <c r="AI393" s="987"/>
      <c r="AJ393" s="989"/>
    </row>
    <row r="394" spans="1:43" ht="10.5" customHeight="1" x14ac:dyDescent="0.25">
      <c r="A394" s="1433"/>
      <c r="B394" s="1434"/>
      <c r="C394" s="1333"/>
      <c r="D394" s="1016"/>
      <c r="E394" s="1003"/>
      <c r="F394" s="1003"/>
      <c r="G394" s="1006"/>
      <c r="H394" s="1113"/>
      <c r="I394" s="1003"/>
      <c r="J394" s="1003"/>
      <c r="K394" s="1006"/>
      <c r="L394" s="1324"/>
      <c r="M394" s="976"/>
      <c r="N394" s="978"/>
      <c r="O394" s="978"/>
      <c r="P394" s="1199"/>
      <c r="Q394" s="1199"/>
      <c r="R394" s="1199"/>
      <c r="S394" s="1330"/>
      <c r="T394" s="1050"/>
      <c r="U394" s="202"/>
      <c r="V394" s="200"/>
      <c r="W394" s="200"/>
      <c r="X394" s="200"/>
      <c r="Y394" s="200"/>
      <c r="Z394" s="203" t="s">
        <v>106</v>
      </c>
      <c r="AA394" s="387"/>
      <c r="AB394" s="339"/>
      <c r="AC394" s="985"/>
      <c r="AD394" s="987"/>
      <c r="AE394" s="987"/>
      <c r="AF394" s="987"/>
      <c r="AG394" s="987"/>
      <c r="AH394" s="987"/>
      <c r="AI394" s="987"/>
      <c r="AJ394" s="989"/>
    </row>
    <row r="395" spans="1:43" ht="10.5" customHeight="1" x14ac:dyDescent="0.2">
      <c r="A395" s="1431">
        <f>1+A392</f>
        <v>60</v>
      </c>
      <c r="B395" s="1119" t="s">
        <v>159</v>
      </c>
      <c r="C395" s="1331" t="s">
        <v>172</v>
      </c>
      <c r="D395" s="1014"/>
      <c r="E395" s="1001"/>
      <c r="F395" s="1001"/>
      <c r="G395" s="1004"/>
      <c r="H395" s="1111">
        <v>6</v>
      </c>
      <c r="I395" s="1001"/>
      <c r="J395" s="1001"/>
      <c r="K395" s="1004"/>
      <c r="L395" s="1322"/>
      <c r="M395" s="976">
        <f t="shared" ref="M395" si="652">N395/30</f>
        <v>3</v>
      </c>
      <c r="N395" s="978">
        <f t="shared" ref="N395" si="653">O395+T395</f>
        <v>90</v>
      </c>
      <c r="O395" s="978">
        <f t="shared" ref="O395" si="654">P395+Q395+R395+S395</f>
        <v>60</v>
      </c>
      <c r="P395" s="1197">
        <v>40</v>
      </c>
      <c r="Q395" s="1197">
        <v>12</v>
      </c>
      <c r="R395" s="1197">
        <v>6</v>
      </c>
      <c r="S395" s="1330">
        <v>2</v>
      </c>
      <c r="T395" s="1048">
        <f t="shared" ref="T395" si="655">SUM(U396:AB396)</f>
        <v>30</v>
      </c>
      <c r="U395" s="199"/>
      <c r="V395" s="200"/>
      <c r="W395" s="200"/>
      <c r="X395" s="200"/>
      <c r="Y395" s="200">
        <v>20</v>
      </c>
      <c r="Z395" s="200">
        <v>40</v>
      </c>
      <c r="AA395" s="385"/>
      <c r="AB395" s="386"/>
      <c r="AC395" s="985">
        <f t="shared" ref="AC395:AJ395" si="656">(U395+U396)/30</f>
        <v>0</v>
      </c>
      <c r="AD395" s="987">
        <f t="shared" si="656"/>
        <v>0</v>
      </c>
      <c r="AE395" s="987">
        <f t="shared" si="656"/>
        <v>0</v>
      </c>
      <c r="AF395" s="987">
        <f t="shared" si="656"/>
        <v>0</v>
      </c>
      <c r="AG395" s="987">
        <f t="shared" si="656"/>
        <v>1</v>
      </c>
      <c r="AH395" s="987">
        <f t="shared" si="656"/>
        <v>2</v>
      </c>
      <c r="AI395" s="987">
        <f t="shared" si="656"/>
        <v>0</v>
      </c>
      <c r="AJ395" s="989">
        <f t="shared" si="656"/>
        <v>0</v>
      </c>
      <c r="AK395" s="24" t="b">
        <f>P395+Q395+R395+S395=SUM(U395:AB395)</f>
        <v>1</v>
      </c>
    </row>
    <row r="396" spans="1:43" ht="10.5" customHeight="1" x14ac:dyDescent="0.25">
      <c r="A396" s="1432"/>
      <c r="B396" s="1119"/>
      <c r="C396" s="1332"/>
      <c r="D396" s="1015"/>
      <c r="E396" s="1382"/>
      <c r="F396" s="1382"/>
      <c r="G396" s="1005"/>
      <c r="H396" s="1112"/>
      <c r="I396" s="1382"/>
      <c r="J396" s="1382"/>
      <c r="K396" s="1005"/>
      <c r="L396" s="1323"/>
      <c r="M396" s="976"/>
      <c r="N396" s="978"/>
      <c r="O396" s="978"/>
      <c r="P396" s="1198"/>
      <c r="Q396" s="1198"/>
      <c r="R396" s="1198"/>
      <c r="S396" s="1330"/>
      <c r="T396" s="1049"/>
      <c r="U396" s="202"/>
      <c r="V396" s="200"/>
      <c r="W396" s="200"/>
      <c r="X396" s="200"/>
      <c r="Y396" s="200">
        <v>10</v>
      </c>
      <c r="Z396" s="200">
        <v>20</v>
      </c>
      <c r="AA396" s="387"/>
      <c r="AB396" s="339"/>
      <c r="AC396" s="985"/>
      <c r="AD396" s="987"/>
      <c r="AE396" s="987"/>
      <c r="AF396" s="987"/>
      <c r="AG396" s="987"/>
      <c r="AH396" s="987"/>
      <c r="AI396" s="987"/>
      <c r="AJ396" s="989"/>
    </row>
    <row r="397" spans="1:43" ht="10.5" customHeight="1" x14ac:dyDescent="0.25">
      <c r="A397" s="1441"/>
      <c r="B397" s="1445"/>
      <c r="C397" s="1437"/>
      <c r="D397" s="1016"/>
      <c r="E397" s="1003"/>
      <c r="F397" s="1003"/>
      <c r="G397" s="1006"/>
      <c r="H397" s="1113"/>
      <c r="I397" s="1003"/>
      <c r="J397" s="1003"/>
      <c r="K397" s="1006"/>
      <c r="L397" s="1324"/>
      <c r="M397" s="1440"/>
      <c r="N397" s="1435"/>
      <c r="O397" s="1435"/>
      <c r="P397" s="1199"/>
      <c r="Q397" s="1199"/>
      <c r="R397" s="1199"/>
      <c r="S397" s="1330"/>
      <c r="T397" s="1050"/>
      <c r="U397" s="202"/>
      <c r="V397" s="200"/>
      <c r="W397" s="200"/>
      <c r="X397" s="200"/>
      <c r="Y397" s="200"/>
      <c r="Z397" s="203" t="s">
        <v>106</v>
      </c>
      <c r="AA397" s="387"/>
      <c r="AB397" s="339"/>
      <c r="AC397" s="1383"/>
      <c r="AD397" s="1439"/>
      <c r="AE397" s="1439"/>
      <c r="AF397" s="1439"/>
      <c r="AG397" s="1439"/>
      <c r="AH397" s="1439"/>
      <c r="AI397" s="1439"/>
      <c r="AJ397" s="1461"/>
    </row>
    <row r="398" spans="1:43" ht="15.75" customHeight="1" x14ac:dyDescent="0.25">
      <c r="A398" s="1392" t="s">
        <v>39</v>
      </c>
      <c r="B398" s="1393"/>
      <c r="C398" s="1394"/>
      <c r="D398" s="312"/>
      <c r="E398" s="313"/>
      <c r="F398" s="313"/>
      <c r="G398" s="314"/>
      <c r="H398" s="315"/>
      <c r="I398" s="313"/>
      <c r="J398" s="313"/>
      <c r="K398" s="314"/>
      <c r="L398" s="316"/>
      <c r="M398" s="1012">
        <f t="shared" ref="M398" si="657">SUM(M374:M397)</f>
        <v>28.5</v>
      </c>
      <c r="N398" s="1173">
        <f t="shared" ref="N398:T398" si="658">SUM(N374:N397)</f>
        <v>855</v>
      </c>
      <c r="O398" s="1173">
        <f t="shared" si="658"/>
        <v>538</v>
      </c>
      <c r="P398" s="1466">
        <f t="shared" si="658"/>
        <v>284</v>
      </c>
      <c r="Q398" s="1466">
        <f t="shared" si="658"/>
        <v>158</v>
      </c>
      <c r="R398" s="1466">
        <f t="shared" si="658"/>
        <v>84</v>
      </c>
      <c r="S398" s="1466">
        <f t="shared" si="658"/>
        <v>12</v>
      </c>
      <c r="T398" s="1339">
        <f t="shared" si="658"/>
        <v>317</v>
      </c>
      <c r="U398" s="317">
        <f t="shared" ref="U398:AB399" si="659">SUM(U374,U377,U380,U383,U386,U389,U392,U395)</f>
        <v>0</v>
      </c>
      <c r="V398" s="318">
        <f t="shared" si="659"/>
        <v>0</v>
      </c>
      <c r="W398" s="318">
        <f t="shared" si="659"/>
        <v>36</v>
      </c>
      <c r="X398" s="318">
        <f t="shared" si="659"/>
        <v>44</v>
      </c>
      <c r="Y398" s="318">
        <f t="shared" si="659"/>
        <v>104</v>
      </c>
      <c r="Z398" s="318">
        <f t="shared" si="659"/>
        <v>124</v>
      </c>
      <c r="AA398" s="318">
        <f t="shared" si="659"/>
        <v>150</v>
      </c>
      <c r="AB398" s="319">
        <f t="shared" si="659"/>
        <v>80</v>
      </c>
      <c r="AC398" s="1116">
        <f t="shared" ref="AC398" si="660">SUM(AC374:AC397)</f>
        <v>0</v>
      </c>
      <c r="AD398" s="990">
        <f t="shared" ref="AD398:AJ398" si="661">SUM(AD374:AD397)</f>
        <v>0</v>
      </c>
      <c r="AE398" s="990">
        <f t="shared" si="661"/>
        <v>2</v>
      </c>
      <c r="AF398" s="990">
        <f t="shared" si="661"/>
        <v>2.5</v>
      </c>
      <c r="AG398" s="990">
        <f t="shared" si="661"/>
        <v>5.7666666666666666</v>
      </c>
      <c r="AH398" s="990">
        <f t="shared" si="661"/>
        <v>6.7333333333333334</v>
      </c>
      <c r="AI398" s="990">
        <f t="shared" si="661"/>
        <v>7.8333333333333339</v>
      </c>
      <c r="AJ398" s="1348">
        <f t="shared" si="661"/>
        <v>3.666666666666667</v>
      </c>
      <c r="AK398" s="24" t="b">
        <f>P398+Q398+R398+S398=SUM(U398:AB398)</f>
        <v>1</v>
      </c>
      <c r="AL398" s="53" t="b">
        <f t="shared" ref="AL398:AQ398" si="662">(V398+V399)/30=AD398</f>
        <v>1</v>
      </c>
      <c r="AM398" s="53" t="b">
        <f t="shared" si="662"/>
        <v>1</v>
      </c>
      <c r="AN398" s="53" t="b">
        <f t="shared" si="662"/>
        <v>1</v>
      </c>
      <c r="AO398" s="53" t="b">
        <f t="shared" si="662"/>
        <v>1</v>
      </c>
      <c r="AP398" s="53" t="b">
        <f t="shared" si="662"/>
        <v>1</v>
      </c>
      <c r="AQ398" s="53" t="b">
        <f t="shared" si="662"/>
        <v>1</v>
      </c>
    </row>
    <row r="399" spans="1:43" x14ac:dyDescent="0.25">
      <c r="A399" s="1395"/>
      <c r="B399" s="1396"/>
      <c r="C399" s="1397"/>
      <c r="D399" s="321"/>
      <c r="E399" s="322"/>
      <c r="F399" s="322"/>
      <c r="G399" s="323"/>
      <c r="H399" s="324"/>
      <c r="I399" s="322"/>
      <c r="J399" s="322"/>
      <c r="K399" s="323"/>
      <c r="L399" s="325"/>
      <c r="M399" s="1013"/>
      <c r="N399" s="1166"/>
      <c r="O399" s="1166"/>
      <c r="P399" s="1467"/>
      <c r="Q399" s="1467"/>
      <c r="R399" s="1467"/>
      <c r="S399" s="1467"/>
      <c r="T399" s="1463"/>
      <c r="U399" s="326">
        <f t="shared" si="659"/>
        <v>0</v>
      </c>
      <c r="V399" s="327">
        <f t="shared" si="659"/>
        <v>0</v>
      </c>
      <c r="W399" s="327">
        <f t="shared" si="659"/>
        <v>24</v>
      </c>
      <c r="X399" s="327">
        <f t="shared" si="659"/>
        <v>31</v>
      </c>
      <c r="Y399" s="327">
        <f t="shared" si="659"/>
        <v>69</v>
      </c>
      <c r="Z399" s="327">
        <f t="shared" si="659"/>
        <v>78</v>
      </c>
      <c r="AA399" s="327">
        <f t="shared" si="659"/>
        <v>85</v>
      </c>
      <c r="AB399" s="328">
        <f t="shared" si="659"/>
        <v>30</v>
      </c>
      <c r="AC399" s="1132"/>
      <c r="AD399" s="991"/>
      <c r="AE399" s="991"/>
      <c r="AF399" s="991"/>
      <c r="AG399" s="991"/>
      <c r="AH399" s="991"/>
      <c r="AI399" s="991"/>
      <c r="AJ399" s="1349"/>
    </row>
    <row r="400" spans="1:43" x14ac:dyDescent="0.25">
      <c r="A400" s="1353" t="s">
        <v>137</v>
      </c>
      <c r="B400" s="1354"/>
      <c r="C400" s="1354"/>
      <c r="D400" s="1354"/>
      <c r="E400" s="1354"/>
      <c r="F400" s="1354"/>
      <c r="G400" s="1354"/>
      <c r="H400" s="1354"/>
      <c r="I400" s="1354"/>
      <c r="J400" s="1354"/>
      <c r="K400" s="1354"/>
      <c r="L400" s="1354"/>
      <c r="M400" s="1354"/>
      <c r="N400" s="1354"/>
      <c r="O400" s="1354"/>
      <c r="P400" s="1354"/>
      <c r="Q400" s="1354"/>
      <c r="R400" s="1354"/>
      <c r="S400" s="1354"/>
      <c r="T400" s="1354"/>
      <c r="U400" s="1354"/>
      <c r="V400" s="1354"/>
      <c r="W400" s="1354"/>
      <c r="X400" s="1354"/>
      <c r="Y400" s="1354"/>
      <c r="Z400" s="1354"/>
      <c r="AA400" s="1354"/>
      <c r="AB400" s="1354"/>
      <c r="AC400" s="1354"/>
      <c r="AD400" s="1354"/>
      <c r="AE400" s="1354"/>
      <c r="AF400" s="1354"/>
      <c r="AG400" s="1354"/>
      <c r="AH400" s="1354"/>
      <c r="AI400" s="1354"/>
      <c r="AJ400" s="1354"/>
    </row>
    <row r="401" spans="1:37" ht="10.5" customHeight="1" x14ac:dyDescent="0.2">
      <c r="A401" s="1443">
        <v>61</v>
      </c>
      <c r="B401" s="1442" t="s">
        <v>160</v>
      </c>
      <c r="C401" s="1444" t="s">
        <v>113</v>
      </c>
      <c r="D401" s="1389"/>
      <c r="E401" s="1381"/>
      <c r="F401" s="1381"/>
      <c r="G401" s="1415"/>
      <c r="H401" s="1386">
        <v>8</v>
      </c>
      <c r="I401" s="1381"/>
      <c r="J401" s="1381"/>
      <c r="K401" s="1415"/>
      <c r="L401" s="1465">
        <v>7</v>
      </c>
      <c r="M401" s="1335">
        <f t="shared" ref="M401" si="663">N401/30</f>
        <v>4</v>
      </c>
      <c r="N401" s="1153">
        <f>O401+T401</f>
        <v>120</v>
      </c>
      <c r="O401" s="1153">
        <f t="shared" ref="O401" si="664">P401+Q401+R401+S401</f>
        <v>80</v>
      </c>
      <c r="P401" s="1464">
        <v>36</v>
      </c>
      <c r="Q401" s="1464">
        <v>28</v>
      </c>
      <c r="R401" s="1464">
        <v>14</v>
      </c>
      <c r="S401" s="1480">
        <v>2</v>
      </c>
      <c r="T401" s="1337">
        <f>SUM(U402:AB402)</f>
        <v>40</v>
      </c>
      <c r="U401" s="417"/>
      <c r="V401" s="384"/>
      <c r="W401" s="384"/>
      <c r="X401" s="384"/>
      <c r="Y401" s="384"/>
      <c r="Z401" s="384"/>
      <c r="AA401" s="384">
        <v>40</v>
      </c>
      <c r="AB401" s="479">
        <v>40</v>
      </c>
      <c r="AC401" s="1326">
        <f t="shared" ref="AC401:AJ401" si="665">(U401+U402)/30</f>
        <v>0</v>
      </c>
      <c r="AD401" s="1071">
        <f t="shared" si="665"/>
        <v>0</v>
      </c>
      <c r="AE401" s="1071">
        <f t="shared" si="665"/>
        <v>0</v>
      </c>
      <c r="AF401" s="1071">
        <f t="shared" si="665"/>
        <v>0</v>
      </c>
      <c r="AG401" s="1071">
        <f t="shared" si="665"/>
        <v>0</v>
      </c>
      <c r="AH401" s="1071">
        <f t="shared" si="665"/>
        <v>0</v>
      </c>
      <c r="AI401" s="1071">
        <f t="shared" si="665"/>
        <v>2.3333333333333335</v>
      </c>
      <c r="AJ401" s="1152">
        <f t="shared" si="665"/>
        <v>1.6666666666666667</v>
      </c>
      <c r="AK401" s="24" t="b">
        <f>P401+Q401+R401+S401=SUM(U401:AB401)</f>
        <v>1</v>
      </c>
    </row>
    <row r="402" spans="1:37" ht="10.5" customHeight="1" x14ac:dyDescent="0.25">
      <c r="A402" s="1432"/>
      <c r="B402" s="1434"/>
      <c r="C402" s="1332"/>
      <c r="D402" s="1015"/>
      <c r="E402" s="1382"/>
      <c r="F402" s="1382"/>
      <c r="G402" s="1005"/>
      <c r="H402" s="1112"/>
      <c r="I402" s="1382"/>
      <c r="J402" s="1382"/>
      <c r="K402" s="1005"/>
      <c r="L402" s="1323"/>
      <c r="M402" s="976"/>
      <c r="N402" s="978"/>
      <c r="O402" s="978"/>
      <c r="P402" s="1198"/>
      <c r="Q402" s="1198"/>
      <c r="R402" s="1198"/>
      <c r="S402" s="1330"/>
      <c r="T402" s="983"/>
      <c r="U402" s="202"/>
      <c r="V402" s="200"/>
      <c r="W402" s="200"/>
      <c r="X402" s="200"/>
      <c r="Y402" s="200"/>
      <c r="Z402" s="200"/>
      <c r="AA402" s="200">
        <v>30</v>
      </c>
      <c r="AB402" s="387">
        <v>10</v>
      </c>
      <c r="AC402" s="985"/>
      <c r="AD402" s="987"/>
      <c r="AE402" s="987"/>
      <c r="AF402" s="987"/>
      <c r="AG402" s="987"/>
      <c r="AH402" s="987"/>
      <c r="AI402" s="987"/>
      <c r="AJ402" s="989"/>
    </row>
    <row r="403" spans="1:37" ht="10.5" customHeight="1" x14ac:dyDescent="0.25">
      <c r="A403" s="1433"/>
      <c r="B403" s="1434"/>
      <c r="C403" s="1333"/>
      <c r="D403" s="1016"/>
      <c r="E403" s="1003"/>
      <c r="F403" s="1003"/>
      <c r="G403" s="1006"/>
      <c r="H403" s="1113"/>
      <c r="I403" s="1003"/>
      <c r="J403" s="1003"/>
      <c r="K403" s="1006"/>
      <c r="L403" s="1324"/>
      <c r="M403" s="976"/>
      <c r="N403" s="978"/>
      <c r="O403" s="978"/>
      <c r="P403" s="1199"/>
      <c r="Q403" s="1199"/>
      <c r="R403" s="1199"/>
      <c r="S403" s="1330"/>
      <c r="T403" s="983"/>
      <c r="U403" s="202"/>
      <c r="V403" s="200"/>
      <c r="W403" s="200"/>
      <c r="X403" s="200"/>
      <c r="Y403" s="200"/>
      <c r="Z403" s="200"/>
      <c r="AA403" s="476" t="s">
        <v>104</v>
      </c>
      <c r="AB403" s="389" t="s">
        <v>106</v>
      </c>
      <c r="AC403" s="985"/>
      <c r="AD403" s="987"/>
      <c r="AE403" s="987"/>
      <c r="AF403" s="987"/>
      <c r="AG403" s="987"/>
      <c r="AH403" s="987"/>
      <c r="AI403" s="987"/>
      <c r="AJ403" s="989"/>
    </row>
    <row r="404" spans="1:37" ht="10.5" customHeight="1" x14ac:dyDescent="0.25">
      <c r="A404" s="1431">
        <f t="shared" ref="A404" si="666">1+A401</f>
        <v>62</v>
      </c>
      <c r="B404" s="1434" t="s">
        <v>161</v>
      </c>
      <c r="C404" s="1332" t="s">
        <v>114</v>
      </c>
      <c r="D404" s="1014">
        <v>5</v>
      </c>
      <c r="E404" s="1001"/>
      <c r="F404" s="1001"/>
      <c r="G404" s="1004"/>
      <c r="H404" s="1111"/>
      <c r="I404" s="1001"/>
      <c r="J404" s="1001"/>
      <c r="K404" s="1004"/>
      <c r="L404" s="1322"/>
      <c r="M404" s="976">
        <f t="shared" ref="M404" si="667">N404/30</f>
        <v>2.5</v>
      </c>
      <c r="N404" s="978">
        <f t="shared" ref="N404" si="668">O404+T404</f>
        <v>75</v>
      </c>
      <c r="O404" s="978">
        <f t="shared" ref="O404" si="669">P404+Q404+R404+S404</f>
        <v>50</v>
      </c>
      <c r="P404" s="1197">
        <v>26</v>
      </c>
      <c r="Q404" s="1197">
        <v>8</v>
      </c>
      <c r="R404" s="1197">
        <v>16</v>
      </c>
      <c r="S404" s="1330"/>
      <c r="T404" s="983">
        <f t="shared" ref="T404" si="670">SUM(U405:AB405)</f>
        <v>25</v>
      </c>
      <c r="U404" s="199"/>
      <c r="V404" s="200"/>
      <c r="W404" s="200"/>
      <c r="X404" s="200"/>
      <c r="Y404" s="200">
        <v>50</v>
      </c>
      <c r="Z404" s="200"/>
      <c r="AA404" s="385"/>
      <c r="AB404" s="386"/>
      <c r="AC404" s="985">
        <f t="shared" ref="AC404:AJ404" si="671">(U404+U405)/30</f>
        <v>0</v>
      </c>
      <c r="AD404" s="987">
        <f t="shared" si="671"/>
        <v>0</v>
      </c>
      <c r="AE404" s="987">
        <f t="shared" si="671"/>
        <v>0</v>
      </c>
      <c r="AF404" s="987">
        <f t="shared" si="671"/>
        <v>0</v>
      </c>
      <c r="AG404" s="987">
        <f t="shared" si="671"/>
        <v>2.5</v>
      </c>
      <c r="AH404" s="987">
        <f t="shared" si="671"/>
        <v>0</v>
      </c>
      <c r="AI404" s="987">
        <f t="shared" si="671"/>
        <v>0</v>
      </c>
      <c r="AJ404" s="989">
        <f t="shared" si="671"/>
        <v>0</v>
      </c>
      <c r="AK404" t="b">
        <f>P404+Q404+R404=SUM(U404:AB404)</f>
        <v>1</v>
      </c>
    </row>
    <row r="405" spans="1:37" ht="10.5" customHeight="1" x14ac:dyDescent="0.25">
      <c r="A405" s="1432"/>
      <c r="B405" s="1434"/>
      <c r="C405" s="1332"/>
      <c r="D405" s="1015"/>
      <c r="E405" s="1382"/>
      <c r="F405" s="1382"/>
      <c r="G405" s="1005"/>
      <c r="H405" s="1112"/>
      <c r="I405" s="1382"/>
      <c r="J405" s="1382"/>
      <c r="K405" s="1005"/>
      <c r="L405" s="1323"/>
      <c r="M405" s="976"/>
      <c r="N405" s="978"/>
      <c r="O405" s="978"/>
      <c r="P405" s="1198"/>
      <c r="Q405" s="1198"/>
      <c r="R405" s="1198"/>
      <c r="S405" s="1330"/>
      <c r="T405" s="983"/>
      <c r="U405" s="202"/>
      <c r="V405" s="200"/>
      <c r="W405" s="200"/>
      <c r="X405" s="200"/>
      <c r="Y405" s="200">
        <v>25</v>
      </c>
      <c r="Z405" s="200"/>
      <c r="AA405" s="387"/>
      <c r="AB405" s="339"/>
      <c r="AC405" s="985"/>
      <c r="AD405" s="987"/>
      <c r="AE405" s="987"/>
      <c r="AF405" s="987"/>
      <c r="AG405" s="987"/>
      <c r="AH405" s="987"/>
      <c r="AI405" s="987"/>
      <c r="AJ405" s="989"/>
    </row>
    <row r="406" spans="1:37" ht="10.5" customHeight="1" x14ac:dyDescent="0.25">
      <c r="A406" s="1433"/>
      <c r="B406" s="1434"/>
      <c r="C406" s="1333"/>
      <c r="D406" s="1016"/>
      <c r="E406" s="1003"/>
      <c r="F406" s="1003"/>
      <c r="G406" s="1006"/>
      <c r="H406" s="1113"/>
      <c r="I406" s="1003"/>
      <c r="J406" s="1003"/>
      <c r="K406" s="1006"/>
      <c r="L406" s="1324"/>
      <c r="M406" s="976"/>
      <c r="N406" s="978"/>
      <c r="O406" s="978"/>
      <c r="P406" s="1199"/>
      <c r="Q406" s="1199"/>
      <c r="R406" s="1199"/>
      <c r="S406" s="1330"/>
      <c r="T406" s="983"/>
      <c r="U406" s="202"/>
      <c r="V406" s="200"/>
      <c r="W406" s="200"/>
      <c r="X406" s="200"/>
      <c r="Y406" s="373" t="s">
        <v>107</v>
      </c>
      <c r="Z406" s="200"/>
      <c r="AA406" s="387"/>
      <c r="AB406" s="339"/>
      <c r="AC406" s="985"/>
      <c r="AD406" s="987"/>
      <c r="AE406" s="987"/>
      <c r="AF406" s="987"/>
      <c r="AG406" s="987"/>
      <c r="AH406" s="987"/>
      <c r="AI406" s="987"/>
      <c r="AJ406" s="989"/>
    </row>
    <row r="407" spans="1:37" ht="10.5" customHeight="1" x14ac:dyDescent="0.25">
      <c r="A407" s="1431">
        <f t="shared" ref="A407" si="672">1+A404</f>
        <v>63</v>
      </c>
      <c r="B407" s="1434" t="s">
        <v>162</v>
      </c>
      <c r="C407" s="1332" t="s">
        <v>115</v>
      </c>
      <c r="D407" s="1014">
        <v>6</v>
      </c>
      <c r="E407" s="1001"/>
      <c r="F407" s="1001"/>
      <c r="G407" s="1004"/>
      <c r="H407" s="1111"/>
      <c r="I407" s="1001"/>
      <c r="J407" s="1001"/>
      <c r="K407" s="1004"/>
      <c r="L407" s="1322">
        <v>5</v>
      </c>
      <c r="M407" s="976">
        <f t="shared" ref="M407" si="673">N407/30</f>
        <v>4.5</v>
      </c>
      <c r="N407" s="978">
        <f t="shared" ref="N407" si="674">O407+T407</f>
        <v>135</v>
      </c>
      <c r="O407" s="978">
        <f t="shared" ref="O407" si="675">P407+Q407+R407+S407</f>
        <v>68</v>
      </c>
      <c r="P407" s="1197">
        <v>40</v>
      </c>
      <c r="Q407" s="1197">
        <v>22</v>
      </c>
      <c r="R407" s="1197">
        <v>6</v>
      </c>
      <c r="S407" s="1330"/>
      <c r="T407" s="983">
        <f t="shared" ref="T407" si="676">SUM(U408:AB408)</f>
        <v>67</v>
      </c>
      <c r="U407" s="199"/>
      <c r="V407" s="200"/>
      <c r="W407" s="200"/>
      <c r="X407" s="200"/>
      <c r="Y407" s="200">
        <v>34</v>
      </c>
      <c r="Z407" s="200">
        <v>34</v>
      </c>
      <c r="AA407" s="200"/>
      <c r="AB407" s="386"/>
      <c r="AC407" s="985">
        <f t="shared" ref="AC407:AJ407" si="677">(U407+U408)/30</f>
        <v>0</v>
      </c>
      <c r="AD407" s="987">
        <f t="shared" si="677"/>
        <v>0</v>
      </c>
      <c r="AE407" s="987">
        <f t="shared" si="677"/>
        <v>0</v>
      </c>
      <c r="AF407" s="987">
        <f t="shared" si="677"/>
        <v>0</v>
      </c>
      <c r="AG407" s="987">
        <f t="shared" si="677"/>
        <v>2.2666666666666666</v>
      </c>
      <c r="AH407" s="987">
        <f t="shared" si="677"/>
        <v>2.2333333333333334</v>
      </c>
      <c r="AI407" s="987">
        <f t="shared" si="677"/>
        <v>0</v>
      </c>
      <c r="AJ407" s="989">
        <f t="shared" si="677"/>
        <v>0</v>
      </c>
      <c r="AK407" t="b">
        <f>P407+Q407+R407=SUM(U407:AB407)</f>
        <v>1</v>
      </c>
    </row>
    <row r="408" spans="1:37" ht="10.5" customHeight="1" x14ac:dyDescent="0.25">
      <c r="A408" s="1432"/>
      <c r="B408" s="1434"/>
      <c r="C408" s="1332"/>
      <c r="D408" s="1015"/>
      <c r="E408" s="1382"/>
      <c r="F408" s="1382"/>
      <c r="G408" s="1005"/>
      <c r="H408" s="1112"/>
      <c r="I408" s="1382"/>
      <c r="J408" s="1382"/>
      <c r="K408" s="1005"/>
      <c r="L408" s="1323"/>
      <c r="M408" s="976"/>
      <c r="N408" s="978"/>
      <c r="O408" s="978"/>
      <c r="P408" s="1198"/>
      <c r="Q408" s="1198"/>
      <c r="R408" s="1198"/>
      <c r="S408" s="1330"/>
      <c r="T408" s="983"/>
      <c r="U408" s="202"/>
      <c r="V408" s="200"/>
      <c r="W408" s="200"/>
      <c r="X408" s="200"/>
      <c r="Y408" s="200">
        <v>34</v>
      </c>
      <c r="Z408" s="200">
        <v>33</v>
      </c>
      <c r="AA408" s="200"/>
      <c r="AB408" s="339"/>
      <c r="AC408" s="985"/>
      <c r="AD408" s="987"/>
      <c r="AE408" s="987"/>
      <c r="AF408" s="987"/>
      <c r="AG408" s="987"/>
      <c r="AH408" s="987"/>
      <c r="AI408" s="987"/>
      <c r="AJ408" s="989"/>
    </row>
    <row r="409" spans="1:37" ht="10.5" customHeight="1" x14ac:dyDescent="0.25">
      <c r="A409" s="1433"/>
      <c r="B409" s="1434"/>
      <c r="C409" s="1333"/>
      <c r="D409" s="1016"/>
      <c r="E409" s="1003"/>
      <c r="F409" s="1003"/>
      <c r="G409" s="1006"/>
      <c r="H409" s="1113"/>
      <c r="I409" s="1003"/>
      <c r="J409" s="1003"/>
      <c r="K409" s="1006"/>
      <c r="L409" s="1324"/>
      <c r="M409" s="976"/>
      <c r="N409" s="978"/>
      <c r="O409" s="978"/>
      <c r="P409" s="1199"/>
      <c r="Q409" s="1199"/>
      <c r="R409" s="1199"/>
      <c r="S409" s="1330"/>
      <c r="T409" s="983"/>
      <c r="U409" s="202"/>
      <c r="V409" s="200"/>
      <c r="W409" s="200"/>
      <c r="X409" s="200"/>
      <c r="Y409" s="203" t="s">
        <v>104</v>
      </c>
      <c r="Z409" s="373" t="s">
        <v>107</v>
      </c>
      <c r="AA409" s="200"/>
      <c r="AB409" s="339"/>
      <c r="AC409" s="985"/>
      <c r="AD409" s="987"/>
      <c r="AE409" s="987"/>
      <c r="AF409" s="987"/>
      <c r="AG409" s="987"/>
      <c r="AH409" s="987"/>
      <c r="AI409" s="987"/>
      <c r="AJ409" s="989"/>
    </row>
    <row r="410" spans="1:37" ht="10.5" customHeight="1" x14ac:dyDescent="0.2">
      <c r="A410" s="1431">
        <f t="shared" ref="A410" si="678">1+A407</f>
        <v>64</v>
      </c>
      <c r="B410" s="1434" t="s">
        <v>163</v>
      </c>
      <c r="C410" s="1332" t="s">
        <v>116</v>
      </c>
      <c r="D410" s="1014">
        <v>8</v>
      </c>
      <c r="E410" s="1001"/>
      <c r="F410" s="1001"/>
      <c r="G410" s="1004"/>
      <c r="H410" s="1111">
        <v>7</v>
      </c>
      <c r="I410" s="1001"/>
      <c r="J410" s="1001"/>
      <c r="K410" s="1004"/>
      <c r="L410" s="1322">
        <v>8</v>
      </c>
      <c r="M410" s="976">
        <f t="shared" ref="M410" si="679">N410/30</f>
        <v>4.5</v>
      </c>
      <c r="N410" s="978">
        <f t="shared" ref="N410" si="680">O410+T410</f>
        <v>135</v>
      </c>
      <c r="O410" s="978">
        <f t="shared" ref="O410" si="681">P410+Q410+R410+S410</f>
        <v>90</v>
      </c>
      <c r="P410" s="1197">
        <v>40</v>
      </c>
      <c r="Q410" s="1197">
        <v>36</v>
      </c>
      <c r="R410" s="1197">
        <v>12</v>
      </c>
      <c r="S410" s="1330">
        <v>2</v>
      </c>
      <c r="T410" s="983">
        <f t="shared" ref="T410" si="682">SUM(U411:AB411)</f>
        <v>45</v>
      </c>
      <c r="U410" s="199"/>
      <c r="V410" s="200"/>
      <c r="W410" s="200"/>
      <c r="X410" s="200"/>
      <c r="Y410" s="200"/>
      <c r="Z410" s="200"/>
      <c r="AA410" s="200">
        <v>50</v>
      </c>
      <c r="AB410" s="387">
        <v>40</v>
      </c>
      <c r="AC410" s="985">
        <f t="shared" ref="AC410:AJ410" si="683">(U410+U411)/30</f>
        <v>0</v>
      </c>
      <c r="AD410" s="987">
        <f t="shared" si="683"/>
        <v>0</v>
      </c>
      <c r="AE410" s="987">
        <f t="shared" si="683"/>
        <v>0</v>
      </c>
      <c r="AF410" s="987">
        <f t="shared" si="683"/>
        <v>0</v>
      </c>
      <c r="AG410" s="987">
        <f t="shared" si="683"/>
        <v>0</v>
      </c>
      <c r="AH410" s="987">
        <f t="shared" si="683"/>
        <v>0</v>
      </c>
      <c r="AI410" s="987">
        <f t="shared" si="683"/>
        <v>2.5</v>
      </c>
      <c r="AJ410" s="989">
        <f t="shared" si="683"/>
        <v>2</v>
      </c>
      <c r="AK410" s="24" t="b">
        <f>P410+Q410+R410+S410=SUM(U410:AB410)</f>
        <v>1</v>
      </c>
    </row>
    <row r="411" spans="1:37" ht="10.5" customHeight="1" x14ac:dyDescent="0.25">
      <c r="A411" s="1432"/>
      <c r="B411" s="1434"/>
      <c r="C411" s="1332"/>
      <c r="D411" s="1015"/>
      <c r="E411" s="1382"/>
      <c r="F411" s="1382"/>
      <c r="G411" s="1005"/>
      <c r="H411" s="1112"/>
      <c r="I411" s="1382"/>
      <c r="J411" s="1382"/>
      <c r="K411" s="1005"/>
      <c r="L411" s="1323"/>
      <c r="M411" s="976"/>
      <c r="N411" s="978"/>
      <c r="O411" s="978"/>
      <c r="P411" s="1198"/>
      <c r="Q411" s="1198"/>
      <c r="R411" s="1198"/>
      <c r="S411" s="1330"/>
      <c r="T411" s="983"/>
      <c r="U411" s="202"/>
      <c r="V411" s="200"/>
      <c r="W411" s="200"/>
      <c r="X411" s="200"/>
      <c r="Y411" s="200"/>
      <c r="Z411" s="200"/>
      <c r="AA411" s="200">
        <v>25</v>
      </c>
      <c r="AB411" s="387">
        <v>20</v>
      </c>
      <c r="AC411" s="985"/>
      <c r="AD411" s="987"/>
      <c r="AE411" s="987"/>
      <c r="AF411" s="987"/>
      <c r="AG411" s="987"/>
      <c r="AH411" s="987"/>
      <c r="AI411" s="987"/>
      <c r="AJ411" s="989"/>
    </row>
    <row r="412" spans="1:37" ht="10.5" customHeight="1" x14ac:dyDescent="0.25">
      <c r="A412" s="1433"/>
      <c r="B412" s="1434"/>
      <c r="C412" s="1333"/>
      <c r="D412" s="1016"/>
      <c r="E412" s="1003"/>
      <c r="F412" s="1003"/>
      <c r="G412" s="1006"/>
      <c r="H412" s="1113"/>
      <c r="I412" s="1003"/>
      <c r="J412" s="1003"/>
      <c r="K412" s="1006"/>
      <c r="L412" s="1324"/>
      <c r="M412" s="976"/>
      <c r="N412" s="978"/>
      <c r="O412" s="978"/>
      <c r="P412" s="1199"/>
      <c r="Q412" s="1199"/>
      <c r="R412" s="1199"/>
      <c r="S412" s="1330"/>
      <c r="T412" s="983"/>
      <c r="U412" s="202"/>
      <c r="V412" s="200"/>
      <c r="W412" s="200"/>
      <c r="X412" s="200"/>
      <c r="Y412" s="200"/>
      <c r="Z412" s="200"/>
      <c r="AA412" s="203" t="s">
        <v>106</v>
      </c>
      <c r="AB412" s="478" t="s">
        <v>383</v>
      </c>
      <c r="AC412" s="985"/>
      <c r="AD412" s="987"/>
      <c r="AE412" s="987"/>
      <c r="AF412" s="987"/>
      <c r="AG412" s="987"/>
      <c r="AH412" s="987"/>
      <c r="AI412" s="987"/>
      <c r="AJ412" s="989"/>
    </row>
    <row r="413" spans="1:37" ht="10.5" customHeight="1" x14ac:dyDescent="0.2">
      <c r="A413" s="1431">
        <f t="shared" ref="A413" si="684">1+A410</f>
        <v>65</v>
      </c>
      <c r="B413" s="1434" t="s">
        <v>164</v>
      </c>
      <c r="C413" s="1332" t="s">
        <v>117</v>
      </c>
      <c r="D413" s="1014"/>
      <c r="E413" s="1001"/>
      <c r="F413" s="1001"/>
      <c r="G413" s="1004"/>
      <c r="H413" s="1111">
        <v>7</v>
      </c>
      <c r="I413" s="1001"/>
      <c r="J413" s="1001"/>
      <c r="K413" s="1004"/>
      <c r="L413" s="1322"/>
      <c r="M413" s="976">
        <f t="shared" ref="M413" si="685">N413/30</f>
        <v>3</v>
      </c>
      <c r="N413" s="978">
        <f t="shared" ref="N413" si="686">O413+T413</f>
        <v>90</v>
      </c>
      <c r="O413" s="978">
        <f t="shared" ref="O413" si="687">P413+Q413+R413+S413</f>
        <v>60</v>
      </c>
      <c r="P413" s="1197">
        <v>34</v>
      </c>
      <c r="Q413" s="1197">
        <v>16</v>
      </c>
      <c r="R413" s="1197">
        <v>8</v>
      </c>
      <c r="S413" s="1330">
        <v>2</v>
      </c>
      <c r="T413" s="983">
        <f t="shared" ref="T413" si="688">SUM(U414:AB414)</f>
        <v>30</v>
      </c>
      <c r="U413" s="199"/>
      <c r="V413" s="200"/>
      <c r="W413" s="200"/>
      <c r="X413" s="200"/>
      <c r="Y413" s="200"/>
      <c r="Z413" s="200"/>
      <c r="AA413" s="387">
        <v>60</v>
      </c>
      <c r="AB413" s="386"/>
      <c r="AC413" s="985">
        <f t="shared" ref="AC413:AJ413" si="689">(U413+U414)/30</f>
        <v>0</v>
      </c>
      <c r="AD413" s="987">
        <f t="shared" si="689"/>
        <v>0</v>
      </c>
      <c r="AE413" s="987">
        <f t="shared" si="689"/>
        <v>0</v>
      </c>
      <c r="AF413" s="987">
        <f t="shared" si="689"/>
        <v>0</v>
      </c>
      <c r="AG413" s="987">
        <f t="shared" si="689"/>
        <v>0</v>
      </c>
      <c r="AH413" s="987">
        <f t="shared" si="689"/>
        <v>0</v>
      </c>
      <c r="AI413" s="987">
        <f t="shared" si="689"/>
        <v>3</v>
      </c>
      <c r="AJ413" s="989">
        <f t="shared" si="689"/>
        <v>0</v>
      </c>
      <c r="AK413" s="24" t="b">
        <f>P413+Q413+R413+S413=SUM(U413:AB413)</f>
        <v>1</v>
      </c>
    </row>
    <row r="414" spans="1:37" ht="10.5" customHeight="1" x14ac:dyDescent="0.25">
      <c r="A414" s="1432"/>
      <c r="B414" s="1434"/>
      <c r="C414" s="1332"/>
      <c r="D414" s="1015"/>
      <c r="E414" s="1382"/>
      <c r="F414" s="1382"/>
      <c r="G414" s="1005"/>
      <c r="H414" s="1112"/>
      <c r="I414" s="1382"/>
      <c r="J414" s="1382"/>
      <c r="K414" s="1005"/>
      <c r="L414" s="1323"/>
      <c r="M414" s="976"/>
      <c r="N414" s="978"/>
      <c r="O414" s="978"/>
      <c r="P414" s="1198"/>
      <c r="Q414" s="1198"/>
      <c r="R414" s="1198"/>
      <c r="S414" s="1330"/>
      <c r="T414" s="983"/>
      <c r="U414" s="202"/>
      <c r="V414" s="200"/>
      <c r="W414" s="200"/>
      <c r="X414" s="200"/>
      <c r="Y414" s="200"/>
      <c r="Z414" s="200"/>
      <c r="AA414" s="387">
        <v>30</v>
      </c>
      <c r="AB414" s="339"/>
      <c r="AC414" s="985"/>
      <c r="AD414" s="987"/>
      <c r="AE414" s="987"/>
      <c r="AF414" s="987"/>
      <c r="AG414" s="987"/>
      <c r="AH414" s="987"/>
      <c r="AI414" s="987"/>
      <c r="AJ414" s="989"/>
    </row>
    <row r="415" spans="1:37" ht="10.5" customHeight="1" x14ac:dyDescent="0.25">
      <c r="A415" s="1433"/>
      <c r="B415" s="1434"/>
      <c r="C415" s="1333"/>
      <c r="D415" s="1016"/>
      <c r="E415" s="1003"/>
      <c r="F415" s="1003"/>
      <c r="G415" s="1006"/>
      <c r="H415" s="1113"/>
      <c r="I415" s="1003"/>
      <c r="J415" s="1003"/>
      <c r="K415" s="1006"/>
      <c r="L415" s="1324"/>
      <c r="M415" s="976"/>
      <c r="N415" s="978"/>
      <c r="O415" s="978"/>
      <c r="P415" s="1199"/>
      <c r="Q415" s="1199"/>
      <c r="R415" s="1199"/>
      <c r="S415" s="1330"/>
      <c r="T415" s="983"/>
      <c r="U415" s="202"/>
      <c r="V415" s="200"/>
      <c r="W415" s="200"/>
      <c r="X415" s="200"/>
      <c r="Y415" s="200"/>
      <c r="Z415" s="200"/>
      <c r="AA415" s="389" t="s">
        <v>106</v>
      </c>
      <c r="AB415" s="339"/>
      <c r="AC415" s="985"/>
      <c r="AD415" s="987"/>
      <c r="AE415" s="987"/>
      <c r="AF415" s="987"/>
      <c r="AG415" s="987"/>
      <c r="AH415" s="987"/>
      <c r="AI415" s="987"/>
      <c r="AJ415" s="989"/>
    </row>
    <row r="416" spans="1:37" ht="10.5" customHeight="1" x14ac:dyDescent="0.2">
      <c r="A416" s="1431">
        <f t="shared" ref="A416" si="690">1+A413</f>
        <v>66</v>
      </c>
      <c r="B416" s="1434" t="s">
        <v>165</v>
      </c>
      <c r="C416" s="1332" t="s">
        <v>118</v>
      </c>
      <c r="D416" s="1014"/>
      <c r="E416" s="1001"/>
      <c r="F416" s="1001"/>
      <c r="G416" s="1004"/>
      <c r="H416" s="1111">
        <v>4</v>
      </c>
      <c r="I416" s="1001"/>
      <c r="J416" s="1001"/>
      <c r="K416" s="1004"/>
      <c r="L416" s="1322"/>
      <c r="M416" s="976">
        <f t="shared" ref="M416" si="691">N416/30</f>
        <v>4.5</v>
      </c>
      <c r="N416" s="978">
        <f t="shared" ref="N416" si="692">O416+T416</f>
        <v>135</v>
      </c>
      <c r="O416" s="978">
        <f t="shared" ref="O416" si="693">P416+Q416+R416+S416</f>
        <v>80</v>
      </c>
      <c r="P416" s="1197">
        <v>40</v>
      </c>
      <c r="Q416" s="1197">
        <v>22</v>
      </c>
      <c r="R416" s="1197">
        <v>16</v>
      </c>
      <c r="S416" s="1330">
        <v>2</v>
      </c>
      <c r="T416" s="983">
        <f t="shared" ref="T416" si="694">SUM(U417:AB417)</f>
        <v>55</v>
      </c>
      <c r="U416" s="199"/>
      <c r="V416" s="200"/>
      <c r="W416" s="200">
        <v>36</v>
      </c>
      <c r="X416" s="200">
        <v>44</v>
      </c>
      <c r="Y416" s="200"/>
      <c r="Z416" s="200"/>
      <c r="AA416" s="385"/>
      <c r="AB416" s="386"/>
      <c r="AC416" s="985">
        <f t="shared" ref="AC416:AJ416" si="695">(U416+U417)/30</f>
        <v>0</v>
      </c>
      <c r="AD416" s="987">
        <f t="shared" si="695"/>
        <v>0</v>
      </c>
      <c r="AE416" s="987">
        <f t="shared" si="695"/>
        <v>2</v>
      </c>
      <c r="AF416" s="987">
        <f t="shared" si="695"/>
        <v>2.5</v>
      </c>
      <c r="AG416" s="987">
        <f t="shared" si="695"/>
        <v>0</v>
      </c>
      <c r="AH416" s="987">
        <f t="shared" si="695"/>
        <v>0</v>
      </c>
      <c r="AI416" s="987">
        <f t="shared" si="695"/>
        <v>0</v>
      </c>
      <c r="AJ416" s="989">
        <f t="shared" si="695"/>
        <v>0</v>
      </c>
      <c r="AK416" s="24" t="b">
        <f>P416+Q416+R416+S416=SUM(U416:AB416)</f>
        <v>1</v>
      </c>
    </row>
    <row r="417" spans="1:43" ht="10.5" customHeight="1" x14ac:dyDescent="0.25">
      <c r="A417" s="1432"/>
      <c r="B417" s="1434"/>
      <c r="C417" s="1332"/>
      <c r="D417" s="1015"/>
      <c r="E417" s="1382"/>
      <c r="F417" s="1382"/>
      <c r="G417" s="1005"/>
      <c r="H417" s="1112"/>
      <c r="I417" s="1382"/>
      <c r="J417" s="1382"/>
      <c r="K417" s="1005"/>
      <c r="L417" s="1323"/>
      <c r="M417" s="976"/>
      <c r="N417" s="978"/>
      <c r="O417" s="978"/>
      <c r="P417" s="1198"/>
      <c r="Q417" s="1198"/>
      <c r="R417" s="1198"/>
      <c r="S417" s="1330"/>
      <c r="T417" s="983"/>
      <c r="U417" s="202"/>
      <c r="V417" s="200"/>
      <c r="W417" s="200">
        <v>24</v>
      </c>
      <c r="X417" s="200">
        <v>31</v>
      </c>
      <c r="Y417" s="200"/>
      <c r="Z417" s="200"/>
      <c r="AA417" s="387"/>
      <c r="AB417" s="339"/>
      <c r="AC417" s="985"/>
      <c r="AD417" s="987"/>
      <c r="AE417" s="987"/>
      <c r="AF417" s="987"/>
      <c r="AG417" s="987"/>
      <c r="AH417" s="987"/>
      <c r="AI417" s="987"/>
      <c r="AJ417" s="989"/>
    </row>
    <row r="418" spans="1:43" ht="10.5" customHeight="1" x14ac:dyDescent="0.25">
      <c r="A418" s="1433"/>
      <c r="B418" s="1434"/>
      <c r="C418" s="1333"/>
      <c r="D418" s="1016"/>
      <c r="E418" s="1003"/>
      <c r="F418" s="1003"/>
      <c r="G418" s="1006"/>
      <c r="H418" s="1113"/>
      <c r="I418" s="1003"/>
      <c r="J418" s="1003"/>
      <c r="K418" s="1006"/>
      <c r="L418" s="1324"/>
      <c r="M418" s="976"/>
      <c r="N418" s="978"/>
      <c r="O418" s="978"/>
      <c r="P418" s="1199"/>
      <c r="Q418" s="1199"/>
      <c r="R418" s="1199"/>
      <c r="S418" s="1330"/>
      <c r="T418" s="983"/>
      <c r="U418" s="202"/>
      <c r="V418" s="200"/>
      <c r="W418" s="200"/>
      <c r="X418" s="203" t="s">
        <v>106</v>
      </c>
      <c r="Y418" s="200"/>
      <c r="Z418" s="200"/>
      <c r="AA418" s="387"/>
      <c r="AB418" s="339"/>
      <c r="AC418" s="985"/>
      <c r="AD418" s="987"/>
      <c r="AE418" s="987"/>
      <c r="AF418" s="987"/>
      <c r="AG418" s="987"/>
      <c r="AH418" s="987"/>
      <c r="AI418" s="987"/>
      <c r="AJ418" s="989"/>
    </row>
    <row r="419" spans="1:43" ht="10.5" customHeight="1" x14ac:dyDescent="0.2">
      <c r="A419" s="1431">
        <v>67</v>
      </c>
      <c r="B419" s="1434" t="s">
        <v>166</v>
      </c>
      <c r="C419" s="1332" t="s">
        <v>119</v>
      </c>
      <c r="D419" s="1014"/>
      <c r="E419" s="1001"/>
      <c r="F419" s="1001"/>
      <c r="G419" s="1004"/>
      <c r="H419" s="1111">
        <v>6</v>
      </c>
      <c r="I419" s="1001"/>
      <c r="J419" s="1001"/>
      <c r="K419" s="1004"/>
      <c r="L419" s="1322"/>
      <c r="M419" s="976">
        <f t="shared" ref="M419" si="696">N419/30</f>
        <v>2.5</v>
      </c>
      <c r="N419" s="978">
        <f t="shared" ref="N419" si="697">O419+T419</f>
        <v>75</v>
      </c>
      <c r="O419" s="978">
        <f t="shared" ref="O419" si="698">P419+Q419+R419+S419</f>
        <v>50</v>
      </c>
      <c r="P419" s="1197">
        <v>10</v>
      </c>
      <c r="Q419" s="1197">
        <v>24</v>
      </c>
      <c r="R419" s="1197">
        <v>14</v>
      </c>
      <c r="S419" s="1330">
        <v>2</v>
      </c>
      <c r="T419" s="983">
        <f t="shared" ref="T419" si="699">SUM(U420:AB420)</f>
        <v>25</v>
      </c>
      <c r="U419" s="199"/>
      <c r="V419" s="200"/>
      <c r="W419" s="200"/>
      <c r="X419" s="200"/>
      <c r="Y419" s="200"/>
      <c r="Z419" s="200">
        <v>50</v>
      </c>
      <c r="AA419" s="385"/>
      <c r="AB419" s="386"/>
      <c r="AC419" s="985">
        <f t="shared" ref="AC419:AJ419" si="700">(U419+U420)/30</f>
        <v>0</v>
      </c>
      <c r="AD419" s="987">
        <f t="shared" si="700"/>
        <v>0</v>
      </c>
      <c r="AE419" s="987">
        <f t="shared" si="700"/>
        <v>0</v>
      </c>
      <c r="AF419" s="987">
        <f t="shared" si="700"/>
        <v>0</v>
      </c>
      <c r="AG419" s="987">
        <f t="shared" si="700"/>
        <v>0</v>
      </c>
      <c r="AH419" s="987">
        <f t="shared" si="700"/>
        <v>2.5</v>
      </c>
      <c r="AI419" s="987">
        <f t="shared" si="700"/>
        <v>0</v>
      </c>
      <c r="AJ419" s="989">
        <f t="shared" si="700"/>
        <v>0</v>
      </c>
      <c r="AK419" s="24" t="b">
        <f>P419+Q419+R419+S419=SUM(U419:AB419)</f>
        <v>1</v>
      </c>
    </row>
    <row r="420" spans="1:43" ht="10.5" customHeight="1" x14ac:dyDescent="0.25">
      <c r="A420" s="1432"/>
      <c r="B420" s="1434"/>
      <c r="C420" s="1332"/>
      <c r="D420" s="1015"/>
      <c r="E420" s="1382"/>
      <c r="F420" s="1382"/>
      <c r="G420" s="1005"/>
      <c r="H420" s="1112"/>
      <c r="I420" s="1382"/>
      <c r="J420" s="1382"/>
      <c r="K420" s="1005"/>
      <c r="L420" s="1323"/>
      <c r="M420" s="976"/>
      <c r="N420" s="978"/>
      <c r="O420" s="978"/>
      <c r="P420" s="1198"/>
      <c r="Q420" s="1198"/>
      <c r="R420" s="1198"/>
      <c r="S420" s="1330"/>
      <c r="T420" s="983"/>
      <c r="U420" s="202"/>
      <c r="V420" s="200"/>
      <c r="W420" s="200"/>
      <c r="X420" s="200"/>
      <c r="Y420" s="200"/>
      <c r="Z420" s="200">
        <v>25</v>
      </c>
      <c r="AA420" s="387"/>
      <c r="AB420" s="339"/>
      <c r="AC420" s="985"/>
      <c r="AD420" s="987"/>
      <c r="AE420" s="987"/>
      <c r="AF420" s="987"/>
      <c r="AG420" s="987"/>
      <c r="AH420" s="987"/>
      <c r="AI420" s="987"/>
      <c r="AJ420" s="989"/>
    </row>
    <row r="421" spans="1:43" ht="10.5" customHeight="1" x14ac:dyDescent="0.25">
      <c r="A421" s="1433"/>
      <c r="B421" s="1434"/>
      <c r="C421" s="1333"/>
      <c r="D421" s="1016"/>
      <c r="E421" s="1003"/>
      <c r="F421" s="1003"/>
      <c r="G421" s="1006"/>
      <c r="H421" s="1113"/>
      <c r="I421" s="1003"/>
      <c r="J421" s="1003"/>
      <c r="K421" s="1006"/>
      <c r="L421" s="1324"/>
      <c r="M421" s="976"/>
      <c r="N421" s="978"/>
      <c r="O421" s="978"/>
      <c r="P421" s="1199"/>
      <c r="Q421" s="1199"/>
      <c r="R421" s="1199"/>
      <c r="S421" s="1330"/>
      <c r="T421" s="983"/>
      <c r="U421" s="202"/>
      <c r="V421" s="200"/>
      <c r="W421" s="200"/>
      <c r="X421" s="200"/>
      <c r="Y421" s="200"/>
      <c r="Z421" s="203" t="s">
        <v>106</v>
      </c>
      <c r="AA421" s="387"/>
      <c r="AB421" s="339"/>
      <c r="AC421" s="985"/>
      <c r="AD421" s="987"/>
      <c r="AE421" s="987"/>
      <c r="AF421" s="987"/>
      <c r="AG421" s="987"/>
      <c r="AH421" s="987"/>
      <c r="AI421" s="987"/>
      <c r="AJ421" s="989"/>
    </row>
    <row r="422" spans="1:43" ht="10.5" customHeight="1" x14ac:dyDescent="0.2">
      <c r="A422" s="1431">
        <f>2+A416</f>
        <v>68</v>
      </c>
      <c r="B422" s="1119" t="s">
        <v>167</v>
      </c>
      <c r="C422" s="1331" t="s">
        <v>173</v>
      </c>
      <c r="D422" s="1014"/>
      <c r="E422" s="1001"/>
      <c r="F422" s="1001"/>
      <c r="G422" s="1004"/>
      <c r="H422" s="1111">
        <v>6</v>
      </c>
      <c r="I422" s="1001"/>
      <c r="J422" s="1001"/>
      <c r="K422" s="1004"/>
      <c r="L422" s="1322"/>
      <c r="M422" s="976">
        <f t="shared" ref="M422" si="701">N422/30</f>
        <v>3</v>
      </c>
      <c r="N422" s="978">
        <f t="shared" ref="N422" si="702">O422+T422</f>
        <v>90</v>
      </c>
      <c r="O422" s="978">
        <f t="shared" ref="O422" si="703">P422+Q422+R422+S422</f>
        <v>60</v>
      </c>
      <c r="P422" s="1197">
        <v>36</v>
      </c>
      <c r="Q422" s="1197">
        <v>14</v>
      </c>
      <c r="R422" s="1197">
        <v>8</v>
      </c>
      <c r="S422" s="1330">
        <v>2</v>
      </c>
      <c r="T422" s="983">
        <f t="shared" ref="T422" si="704">SUM(U423:AB423)</f>
        <v>30</v>
      </c>
      <c r="U422" s="199"/>
      <c r="V422" s="200"/>
      <c r="W422" s="200"/>
      <c r="X422" s="200"/>
      <c r="Y422" s="200">
        <v>20</v>
      </c>
      <c r="Z422" s="200">
        <v>40</v>
      </c>
      <c r="AA422" s="385"/>
      <c r="AB422" s="386"/>
      <c r="AC422" s="985">
        <f t="shared" ref="AC422:AJ422" si="705">(U422+U423)/30</f>
        <v>0</v>
      </c>
      <c r="AD422" s="987">
        <f t="shared" si="705"/>
        <v>0</v>
      </c>
      <c r="AE422" s="987">
        <f t="shared" si="705"/>
        <v>0</v>
      </c>
      <c r="AF422" s="987">
        <f t="shared" si="705"/>
        <v>0</v>
      </c>
      <c r="AG422" s="987">
        <f t="shared" si="705"/>
        <v>1</v>
      </c>
      <c r="AH422" s="987">
        <f t="shared" si="705"/>
        <v>2</v>
      </c>
      <c r="AI422" s="987">
        <f t="shared" si="705"/>
        <v>0</v>
      </c>
      <c r="AJ422" s="989">
        <f t="shared" si="705"/>
        <v>0</v>
      </c>
      <c r="AK422" s="24" t="b">
        <f>P422+Q422+R422+S422=SUM(U422:AB422)</f>
        <v>1</v>
      </c>
    </row>
    <row r="423" spans="1:43" ht="10.5" customHeight="1" x14ac:dyDescent="0.25">
      <c r="A423" s="1432"/>
      <c r="B423" s="1119"/>
      <c r="C423" s="1332"/>
      <c r="D423" s="1015"/>
      <c r="E423" s="1382"/>
      <c r="F423" s="1382"/>
      <c r="G423" s="1005"/>
      <c r="H423" s="1112"/>
      <c r="I423" s="1382"/>
      <c r="J423" s="1382"/>
      <c r="K423" s="1005"/>
      <c r="L423" s="1323"/>
      <c r="M423" s="976"/>
      <c r="N423" s="978"/>
      <c r="O423" s="978"/>
      <c r="P423" s="1198"/>
      <c r="Q423" s="1198"/>
      <c r="R423" s="1198"/>
      <c r="S423" s="1330"/>
      <c r="T423" s="983"/>
      <c r="U423" s="202"/>
      <c r="V423" s="200"/>
      <c r="W423" s="200"/>
      <c r="X423" s="200"/>
      <c r="Y423" s="200">
        <v>10</v>
      </c>
      <c r="Z423" s="200">
        <v>20</v>
      </c>
      <c r="AA423" s="387"/>
      <c r="AB423" s="339"/>
      <c r="AC423" s="985"/>
      <c r="AD423" s="987"/>
      <c r="AE423" s="987"/>
      <c r="AF423" s="987"/>
      <c r="AG423" s="987"/>
      <c r="AH423" s="987"/>
      <c r="AI423" s="987"/>
      <c r="AJ423" s="989"/>
    </row>
    <row r="424" spans="1:43" ht="10.5" customHeight="1" x14ac:dyDescent="0.25">
      <c r="A424" s="1441"/>
      <c r="B424" s="1120"/>
      <c r="C424" s="1437"/>
      <c r="D424" s="1390"/>
      <c r="E424" s="1384"/>
      <c r="F424" s="1384"/>
      <c r="G424" s="1425"/>
      <c r="H424" s="1422"/>
      <c r="I424" s="1384"/>
      <c r="J424" s="1384"/>
      <c r="K424" s="1425"/>
      <c r="L424" s="1438"/>
      <c r="M424" s="1440"/>
      <c r="N424" s="1435"/>
      <c r="O424" s="1435"/>
      <c r="P424" s="1436"/>
      <c r="Q424" s="1436"/>
      <c r="R424" s="1436"/>
      <c r="S424" s="1460"/>
      <c r="T424" s="1462"/>
      <c r="U424" s="480"/>
      <c r="V424" s="481"/>
      <c r="W424" s="481"/>
      <c r="X424" s="481"/>
      <c r="Y424" s="481"/>
      <c r="Z424" s="482" t="s">
        <v>106</v>
      </c>
      <c r="AA424" s="483"/>
      <c r="AB424" s="484"/>
      <c r="AC424" s="1383"/>
      <c r="AD424" s="1439"/>
      <c r="AE424" s="1439"/>
      <c r="AF424" s="1439"/>
      <c r="AG424" s="1439"/>
      <c r="AH424" s="1439"/>
      <c r="AI424" s="1439"/>
      <c r="AJ424" s="1461"/>
    </row>
    <row r="425" spans="1:43" ht="15.75" customHeight="1" x14ac:dyDescent="0.25">
      <c r="A425" s="1392" t="s">
        <v>39</v>
      </c>
      <c r="B425" s="1393"/>
      <c r="C425" s="1394"/>
      <c r="D425" s="312"/>
      <c r="E425" s="313"/>
      <c r="F425" s="313"/>
      <c r="G425" s="314"/>
      <c r="H425" s="315"/>
      <c r="I425" s="313"/>
      <c r="J425" s="313"/>
      <c r="K425" s="314"/>
      <c r="L425" s="316"/>
      <c r="M425" s="1202">
        <f>SUM(M401:M424)</f>
        <v>28.5</v>
      </c>
      <c r="N425" s="1196">
        <f t="shared" ref="N425:T425" si="706">SUM(N401:N424)</f>
        <v>855</v>
      </c>
      <c r="O425" s="1196">
        <f t="shared" si="706"/>
        <v>538</v>
      </c>
      <c r="P425" s="1429">
        <f t="shared" si="706"/>
        <v>262</v>
      </c>
      <c r="Q425" s="1429">
        <f t="shared" si="706"/>
        <v>170</v>
      </c>
      <c r="R425" s="1429">
        <f t="shared" si="706"/>
        <v>94</v>
      </c>
      <c r="S425" s="1429">
        <f t="shared" si="706"/>
        <v>12</v>
      </c>
      <c r="T425" s="1291">
        <f t="shared" si="706"/>
        <v>317</v>
      </c>
      <c r="U425" s="330">
        <f>U401+U404+U407+U410+U413+U416+U419+U422</f>
        <v>0</v>
      </c>
      <c r="V425" s="331">
        <f t="shared" ref="V425:AB426" si="707">V401+V404+V407+V410+V413+V416+V419+V422</f>
        <v>0</v>
      </c>
      <c r="W425" s="331">
        <f t="shared" si="707"/>
        <v>36</v>
      </c>
      <c r="X425" s="331">
        <f t="shared" si="707"/>
        <v>44</v>
      </c>
      <c r="Y425" s="331">
        <f t="shared" si="707"/>
        <v>104</v>
      </c>
      <c r="Z425" s="331">
        <f t="shared" si="707"/>
        <v>124</v>
      </c>
      <c r="AA425" s="331">
        <f t="shared" si="707"/>
        <v>150</v>
      </c>
      <c r="AB425" s="332">
        <f t="shared" si="707"/>
        <v>80</v>
      </c>
      <c r="AC425" s="1181">
        <f>SUM(AC401:AC424)</f>
        <v>0</v>
      </c>
      <c r="AD425" s="1181">
        <f t="shared" ref="AD425:AJ425" si="708">SUM(AD401:AD424)</f>
        <v>0</v>
      </c>
      <c r="AE425" s="1181">
        <f t="shared" si="708"/>
        <v>2</v>
      </c>
      <c r="AF425" s="1181">
        <f t="shared" si="708"/>
        <v>2.5</v>
      </c>
      <c r="AG425" s="1181">
        <f t="shared" si="708"/>
        <v>5.7666666666666666</v>
      </c>
      <c r="AH425" s="1181">
        <f t="shared" si="708"/>
        <v>6.7333333333333334</v>
      </c>
      <c r="AI425" s="1181">
        <f t="shared" si="708"/>
        <v>7.8333333333333339</v>
      </c>
      <c r="AJ425" s="1181">
        <f t="shared" si="708"/>
        <v>3.666666666666667</v>
      </c>
      <c r="AK425" s="53" t="b">
        <f>(U425+U426)/30=AC425</f>
        <v>1</v>
      </c>
      <c r="AL425" s="53" t="b">
        <f t="shared" ref="AL425:AQ425" si="709">(V425+V426)/30=AD425</f>
        <v>1</v>
      </c>
      <c r="AM425" s="53" t="b">
        <f t="shared" si="709"/>
        <v>1</v>
      </c>
      <c r="AN425" s="53" t="b">
        <f t="shared" si="709"/>
        <v>1</v>
      </c>
      <c r="AO425" s="53" t="b">
        <f t="shared" si="709"/>
        <v>1</v>
      </c>
      <c r="AP425" s="53" t="b">
        <f t="shared" si="709"/>
        <v>1</v>
      </c>
      <c r="AQ425" s="53" t="b">
        <f t="shared" si="709"/>
        <v>1</v>
      </c>
    </row>
    <row r="426" spans="1:43" x14ac:dyDescent="0.25">
      <c r="A426" s="1395"/>
      <c r="B426" s="1396"/>
      <c r="C426" s="1397"/>
      <c r="D426" s="321"/>
      <c r="E426" s="322"/>
      <c r="F426" s="322"/>
      <c r="G426" s="323"/>
      <c r="H426" s="324"/>
      <c r="I426" s="322"/>
      <c r="J426" s="322"/>
      <c r="K426" s="323"/>
      <c r="L426" s="325"/>
      <c r="M426" s="1203"/>
      <c r="N426" s="1210"/>
      <c r="O426" s="1210"/>
      <c r="P426" s="1430"/>
      <c r="Q426" s="1430"/>
      <c r="R426" s="1430"/>
      <c r="S426" s="1430"/>
      <c r="T426" s="1292"/>
      <c r="U426" s="333">
        <f>U402+U405+U408+U411+U414+U417+U420+U423</f>
        <v>0</v>
      </c>
      <c r="V426" s="334">
        <f t="shared" si="707"/>
        <v>0</v>
      </c>
      <c r="W426" s="334">
        <f t="shared" si="707"/>
        <v>24</v>
      </c>
      <c r="X426" s="334">
        <f t="shared" si="707"/>
        <v>31</v>
      </c>
      <c r="Y426" s="334">
        <f t="shared" si="707"/>
        <v>69</v>
      </c>
      <c r="Z426" s="334">
        <f t="shared" si="707"/>
        <v>78</v>
      </c>
      <c r="AA426" s="334">
        <f t="shared" si="707"/>
        <v>85</v>
      </c>
      <c r="AB426" s="335">
        <f t="shared" si="707"/>
        <v>30</v>
      </c>
      <c r="AC426" s="1182"/>
      <c r="AD426" s="1182"/>
      <c r="AE426" s="1182"/>
      <c r="AF426" s="1182"/>
      <c r="AG426" s="1182"/>
      <c r="AH426" s="1182"/>
      <c r="AI426" s="1182"/>
      <c r="AJ426" s="1182"/>
    </row>
  </sheetData>
  <mergeCells count="4441">
    <mergeCell ref="AD198:AD200"/>
    <mergeCell ref="AE198:AE200"/>
    <mergeCell ref="AF198:AF200"/>
    <mergeCell ref="AG198:AG200"/>
    <mergeCell ref="AH198:AH200"/>
    <mergeCell ref="AI198:AI200"/>
    <mergeCell ref="AJ198:AJ200"/>
    <mergeCell ref="S189:S191"/>
    <mergeCell ref="R189:R191"/>
    <mergeCell ref="Q189:Q191"/>
    <mergeCell ref="P189:P191"/>
    <mergeCell ref="R195:R197"/>
    <mergeCell ref="S195:S197"/>
    <mergeCell ref="T195:T197"/>
    <mergeCell ref="AC195:AC197"/>
    <mergeCell ref="AD195:AD197"/>
    <mergeCell ref="AE195:AE197"/>
    <mergeCell ref="AF195:AF197"/>
    <mergeCell ref="AG195:AG197"/>
    <mergeCell ref="AH195:AH197"/>
    <mergeCell ref="AI195:AI197"/>
    <mergeCell ref="AJ195:AJ197"/>
    <mergeCell ref="R198:R200"/>
    <mergeCell ref="S198:S200"/>
    <mergeCell ref="T198:T200"/>
    <mergeCell ref="AC198:AC200"/>
    <mergeCell ref="AG189:AG191"/>
    <mergeCell ref="AH189:AH191"/>
    <mergeCell ref="AI189:AI191"/>
    <mergeCell ref="AJ189:AJ191"/>
    <mergeCell ref="R192:R194"/>
    <mergeCell ref="S192:S194"/>
    <mergeCell ref="A198:A200"/>
    <mergeCell ref="B198:B200"/>
    <mergeCell ref="C198:C200"/>
    <mergeCell ref="D198:D200"/>
    <mergeCell ref="E198:E200"/>
    <mergeCell ref="F198:F200"/>
    <mergeCell ref="G198:G200"/>
    <mergeCell ref="H198:H200"/>
    <mergeCell ref="I198:I200"/>
    <mergeCell ref="J198:J200"/>
    <mergeCell ref="K198:K200"/>
    <mergeCell ref="L198:L200"/>
    <mergeCell ref="M198:M200"/>
    <mergeCell ref="N198:N200"/>
    <mergeCell ref="O198:O200"/>
    <mergeCell ref="P198:P200"/>
    <mergeCell ref="Q198:Q200"/>
    <mergeCell ref="R186:R188"/>
    <mergeCell ref="S186:S188"/>
    <mergeCell ref="T186:T188"/>
    <mergeCell ref="AC186:AC188"/>
    <mergeCell ref="AD186:AD188"/>
    <mergeCell ref="AE186:AE188"/>
    <mergeCell ref="AF186:AF188"/>
    <mergeCell ref="AG186:AG188"/>
    <mergeCell ref="AH186:AH188"/>
    <mergeCell ref="AI186:AI188"/>
    <mergeCell ref="AJ186:AJ188"/>
    <mergeCell ref="A195:A197"/>
    <mergeCell ref="B195:B197"/>
    <mergeCell ref="C195:C197"/>
    <mergeCell ref="D195:D197"/>
    <mergeCell ref="E195:E197"/>
    <mergeCell ref="F195:F197"/>
    <mergeCell ref="G195:G197"/>
    <mergeCell ref="H195:H197"/>
    <mergeCell ref="I195:I197"/>
    <mergeCell ref="J195:J197"/>
    <mergeCell ref="K195:K197"/>
    <mergeCell ref="L195:L197"/>
    <mergeCell ref="M195:M197"/>
    <mergeCell ref="N195:N197"/>
    <mergeCell ref="O195:O197"/>
    <mergeCell ref="P195:P197"/>
    <mergeCell ref="Q195:Q197"/>
    <mergeCell ref="A186:A188"/>
    <mergeCell ref="B186:B188"/>
    <mergeCell ref="C186:C188"/>
    <mergeCell ref="D186:D188"/>
    <mergeCell ref="E186:E188"/>
    <mergeCell ref="F186:F188"/>
    <mergeCell ref="G186:G188"/>
    <mergeCell ref="H186:H188"/>
    <mergeCell ref="I186:I188"/>
    <mergeCell ref="J186:J188"/>
    <mergeCell ref="K186:K188"/>
    <mergeCell ref="L186:L188"/>
    <mergeCell ref="M186:M188"/>
    <mergeCell ref="N186:N188"/>
    <mergeCell ref="O186:O188"/>
    <mergeCell ref="P186:P188"/>
    <mergeCell ref="Q186:Q188"/>
    <mergeCell ref="H183:H185"/>
    <mergeCell ref="I183:I185"/>
    <mergeCell ref="J183:J185"/>
    <mergeCell ref="K183:K185"/>
    <mergeCell ref="L183:L185"/>
    <mergeCell ref="M183:M185"/>
    <mergeCell ref="N183:N185"/>
    <mergeCell ref="O183:O185"/>
    <mergeCell ref="P183:P185"/>
    <mergeCell ref="Q183:Q185"/>
    <mergeCell ref="S180:S182"/>
    <mergeCell ref="T180:T182"/>
    <mergeCell ref="AC180:AC182"/>
    <mergeCell ref="R183:R185"/>
    <mergeCell ref="S183:S185"/>
    <mergeCell ref="T183:T185"/>
    <mergeCell ref="AC183:AC185"/>
    <mergeCell ref="AD183:AD185"/>
    <mergeCell ref="AE183:AE185"/>
    <mergeCell ref="AF183:AF185"/>
    <mergeCell ref="R177:R179"/>
    <mergeCell ref="S177:S179"/>
    <mergeCell ref="T177:T179"/>
    <mergeCell ref="AC177:AC179"/>
    <mergeCell ref="AD177:AD179"/>
    <mergeCell ref="AE177:AE179"/>
    <mergeCell ref="AF177:AF179"/>
    <mergeCell ref="B180:B182"/>
    <mergeCell ref="C180:C182"/>
    <mergeCell ref="D180:D182"/>
    <mergeCell ref="E180:E182"/>
    <mergeCell ref="F180:F182"/>
    <mergeCell ref="G180:G182"/>
    <mergeCell ref="H180:H182"/>
    <mergeCell ref="I180:I182"/>
    <mergeCell ref="J180:J182"/>
    <mergeCell ref="K180:K182"/>
    <mergeCell ref="L180:L182"/>
    <mergeCell ref="M180:M182"/>
    <mergeCell ref="N180:N182"/>
    <mergeCell ref="O180:O182"/>
    <mergeCell ref="P180:P182"/>
    <mergeCell ref="Q180:Q182"/>
    <mergeCell ref="R180:R182"/>
    <mergeCell ref="K192:K194"/>
    <mergeCell ref="L192:L194"/>
    <mergeCell ref="M192:M194"/>
    <mergeCell ref="N192:N194"/>
    <mergeCell ref="O192:O194"/>
    <mergeCell ref="P192:P194"/>
    <mergeCell ref="Q192:Q194"/>
    <mergeCell ref="A177:A179"/>
    <mergeCell ref="B177:B179"/>
    <mergeCell ref="C177:C179"/>
    <mergeCell ref="D177:D179"/>
    <mergeCell ref="E177:E179"/>
    <mergeCell ref="F177:F179"/>
    <mergeCell ref="G177:G179"/>
    <mergeCell ref="H177:H179"/>
    <mergeCell ref="I177:I179"/>
    <mergeCell ref="J177:J179"/>
    <mergeCell ref="K177:K179"/>
    <mergeCell ref="L177:L179"/>
    <mergeCell ref="M177:M179"/>
    <mergeCell ref="N177:N179"/>
    <mergeCell ref="O177:O179"/>
    <mergeCell ref="P177:P179"/>
    <mergeCell ref="Q177:Q179"/>
    <mergeCell ref="A183:A185"/>
    <mergeCell ref="B183:B185"/>
    <mergeCell ref="C183:C185"/>
    <mergeCell ref="D183:D185"/>
    <mergeCell ref="E183:E185"/>
    <mergeCell ref="F183:F185"/>
    <mergeCell ref="G183:G185"/>
    <mergeCell ref="A180:A182"/>
    <mergeCell ref="AD192:AD194"/>
    <mergeCell ref="AE192:AE194"/>
    <mergeCell ref="AF192:AF194"/>
    <mergeCell ref="AG192:AG194"/>
    <mergeCell ref="AH192:AH194"/>
    <mergeCell ref="AI192:AI194"/>
    <mergeCell ref="AJ192:AJ194"/>
    <mergeCell ref="AC174:AC176"/>
    <mergeCell ref="AD174:AD176"/>
    <mergeCell ref="AE174:AE176"/>
    <mergeCell ref="AF174:AF176"/>
    <mergeCell ref="AG174:AG176"/>
    <mergeCell ref="AH174:AH176"/>
    <mergeCell ref="AI174:AI176"/>
    <mergeCell ref="AJ174:AJ176"/>
    <mergeCell ref="AD180:AD182"/>
    <mergeCell ref="AE180:AE182"/>
    <mergeCell ref="AF180:AF182"/>
    <mergeCell ref="AG180:AG182"/>
    <mergeCell ref="AH180:AH182"/>
    <mergeCell ref="AI180:AI182"/>
    <mergeCell ref="AJ180:AJ182"/>
    <mergeCell ref="AG183:AG185"/>
    <mergeCell ref="AH183:AH185"/>
    <mergeCell ref="AI183:AI185"/>
    <mergeCell ref="AJ183:AJ185"/>
    <mergeCell ref="AJ177:AJ179"/>
    <mergeCell ref="AG177:AG179"/>
    <mergeCell ref="AH177:AH179"/>
    <mergeCell ref="AI177:AI179"/>
    <mergeCell ref="A189:A191"/>
    <mergeCell ref="B189:B191"/>
    <mergeCell ref="C189:C191"/>
    <mergeCell ref="D189:D191"/>
    <mergeCell ref="E189:E191"/>
    <mergeCell ref="F189:F191"/>
    <mergeCell ref="G189:G191"/>
    <mergeCell ref="H189:H191"/>
    <mergeCell ref="I189:I191"/>
    <mergeCell ref="J189:J191"/>
    <mergeCell ref="K189:K191"/>
    <mergeCell ref="L189:L191"/>
    <mergeCell ref="M189:M191"/>
    <mergeCell ref="N189:N191"/>
    <mergeCell ref="O189:O191"/>
    <mergeCell ref="P269:P271"/>
    <mergeCell ref="Q269:Q271"/>
    <mergeCell ref="G204:G206"/>
    <mergeCell ref="B263:B265"/>
    <mergeCell ref="A269:A271"/>
    <mergeCell ref="N269:N271"/>
    <mergeCell ref="O266:O267"/>
    <mergeCell ref="A192:A194"/>
    <mergeCell ref="B192:B194"/>
    <mergeCell ref="C192:C194"/>
    <mergeCell ref="D192:D194"/>
    <mergeCell ref="E192:E194"/>
    <mergeCell ref="F192:F194"/>
    <mergeCell ref="G192:G194"/>
    <mergeCell ref="H192:H194"/>
    <mergeCell ref="I192:I194"/>
    <mergeCell ref="J192:J194"/>
    <mergeCell ref="R269:R271"/>
    <mergeCell ref="S269:S271"/>
    <mergeCell ref="T189:T191"/>
    <mergeCell ref="AC189:AC191"/>
    <mergeCell ref="AD189:AD191"/>
    <mergeCell ref="AE189:AE191"/>
    <mergeCell ref="AF189:AF191"/>
    <mergeCell ref="D174:D176"/>
    <mergeCell ref="E174:E176"/>
    <mergeCell ref="F174:F176"/>
    <mergeCell ref="G174:G176"/>
    <mergeCell ref="H174:H176"/>
    <mergeCell ref="I174:I176"/>
    <mergeCell ref="J174:J176"/>
    <mergeCell ref="K174:K176"/>
    <mergeCell ref="L174:L176"/>
    <mergeCell ref="M174:M176"/>
    <mergeCell ref="N174:N176"/>
    <mergeCell ref="O174:O176"/>
    <mergeCell ref="P174:P176"/>
    <mergeCell ref="Q174:Q176"/>
    <mergeCell ref="R174:R176"/>
    <mergeCell ref="S174:S176"/>
    <mergeCell ref="T174:T176"/>
    <mergeCell ref="AD251:AD253"/>
    <mergeCell ref="P251:P253"/>
    <mergeCell ref="R260:R261"/>
    <mergeCell ref="J260:J261"/>
    <mergeCell ref="P236:P237"/>
    <mergeCell ref="Q236:Q237"/>
    <mergeCell ref="T192:T194"/>
    <mergeCell ref="AC192:AC194"/>
    <mergeCell ref="M171:M173"/>
    <mergeCell ref="N171:N173"/>
    <mergeCell ref="O171:O173"/>
    <mergeCell ref="P171:P173"/>
    <mergeCell ref="Q171:Q173"/>
    <mergeCell ref="R171:R173"/>
    <mergeCell ref="S171:S173"/>
    <mergeCell ref="T171:T173"/>
    <mergeCell ref="AC171:AC173"/>
    <mergeCell ref="AD171:AD173"/>
    <mergeCell ref="AE171:AE173"/>
    <mergeCell ref="AF171:AF173"/>
    <mergeCell ref="AG171:AG173"/>
    <mergeCell ref="AH171:AH173"/>
    <mergeCell ref="AI171:AI173"/>
    <mergeCell ref="AJ171:AJ173"/>
    <mergeCell ref="A174:A176"/>
    <mergeCell ref="B174:B176"/>
    <mergeCell ref="C174:C176"/>
    <mergeCell ref="AH168:AH170"/>
    <mergeCell ref="AI168:AI170"/>
    <mergeCell ref="AJ168:AJ170"/>
    <mergeCell ref="A201:A203"/>
    <mergeCell ref="B201:B203"/>
    <mergeCell ref="C201:C203"/>
    <mergeCell ref="D201:D203"/>
    <mergeCell ref="E201:E203"/>
    <mergeCell ref="F201:F203"/>
    <mergeCell ref="G201:G203"/>
    <mergeCell ref="H201:H203"/>
    <mergeCell ref="I201:I203"/>
    <mergeCell ref="J201:J203"/>
    <mergeCell ref="K201:K203"/>
    <mergeCell ref="L201:L203"/>
    <mergeCell ref="M201:M203"/>
    <mergeCell ref="N201:N203"/>
    <mergeCell ref="O201:O203"/>
    <mergeCell ref="P201:P203"/>
    <mergeCell ref="Q201:Q203"/>
    <mergeCell ref="R201:R203"/>
    <mergeCell ref="S201:S203"/>
    <mergeCell ref="T201:T203"/>
    <mergeCell ref="AC201:AC203"/>
    <mergeCell ref="AD201:AD203"/>
    <mergeCell ref="AE201:AE203"/>
    <mergeCell ref="AF201:AF203"/>
    <mergeCell ref="AG201:AG203"/>
    <mergeCell ref="AH201:AH203"/>
    <mergeCell ref="AI201:AI203"/>
    <mergeCell ref="AJ201:AJ203"/>
    <mergeCell ref="A171:A173"/>
    <mergeCell ref="N2:N8"/>
    <mergeCell ref="O2:S2"/>
    <mergeCell ref="AI284:AI286"/>
    <mergeCell ref="AJ284:AJ286"/>
    <mergeCell ref="P254:P256"/>
    <mergeCell ref="A242:A244"/>
    <mergeCell ref="T242:T244"/>
    <mergeCell ref="C269:C271"/>
    <mergeCell ref="D257:D259"/>
    <mergeCell ref="A239:A241"/>
    <mergeCell ref="E242:E244"/>
    <mergeCell ref="F242:F244"/>
    <mergeCell ref="P242:P244"/>
    <mergeCell ref="Q245:Q247"/>
    <mergeCell ref="AH158:AH160"/>
    <mergeCell ref="AI158:AI160"/>
    <mergeCell ref="AJ158:AJ160"/>
    <mergeCell ref="A158:A160"/>
    <mergeCell ref="B158:B160"/>
    <mergeCell ref="C158:C160"/>
    <mergeCell ref="D158:D160"/>
    <mergeCell ref="E158:E160"/>
    <mergeCell ref="F158:F160"/>
    <mergeCell ref="G158:G160"/>
    <mergeCell ref="H158:H160"/>
    <mergeCell ref="I158:I160"/>
    <mergeCell ref="J158:J160"/>
    <mergeCell ref="K158:K160"/>
    <mergeCell ref="L158:L160"/>
    <mergeCell ref="M158:M160"/>
    <mergeCell ref="N158:N160"/>
    <mergeCell ref="AG54:AG56"/>
    <mergeCell ref="AH54:AH56"/>
    <mergeCell ref="AI54:AI56"/>
    <mergeCell ref="AJ54:AJ56"/>
    <mergeCell ref="A164:A166"/>
    <mergeCell ref="B164:B166"/>
    <mergeCell ref="C164:C166"/>
    <mergeCell ref="D164:D166"/>
    <mergeCell ref="E164:E166"/>
    <mergeCell ref="F164:F166"/>
    <mergeCell ref="G164:G166"/>
    <mergeCell ref="H164:H166"/>
    <mergeCell ref="I164:I166"/>
    <mergeCell ref="J164:J166"/>
    <mergeCell ref="K164:K166"/>
    <mergeCell ref="L164:L166"/>
    <mergeCell ref="M164:M166"/>
    <mergeCell ref="N164:N166"/>
    <mergeCell ref="O164:O166"/>
    <mergeCell ref="P164:P166"/>
    <mergeCell ref="Q164:Q166"/>
    <mergeCell ref="R164:R166"/>
    <mergeCell ref="I145:I146"/>
    <mergeCell ref="C106:C108"/>
    <mergeCell ref="AC94:AC96"/>
    <mergeCell ref="L133:L135"/>
    <mergeCell ref="T115:T117"/>
    <mergeCell ref="S115:S117"/>
    <mergeCell ref="D109:D111"/>
    <mergeCell ref="O158:O160"/>
    <mergeCell ref="P158:P160"/>
    <mergeCell ref="Q158:Q160"/>
    <mergeCell ref="R54:R56"/>
    <mergeCell ref="S54:S56"/>
    <mergeCell ref="T54:T56"/>
    <mergeCell ref="AC54:AC56"/>
    <mergeCell ref="AD54:AD56"/>
    <mergeCell ref="AE54:AE56"/>
    <mergeCell ref="AF54:AF56"/>
    <mergeCell ref="A54:A56"/>
    <mergeCell ref="B54:B56"/>
    <mergeCell ref="C54:C56"/>
    <mergeCell ref="D54:D56"/>
    <mergeCell ref="E54:E56"/>
    <mergeCell ref="F54:F56"/>
    <mergeCell ref="G54:G56"/>
    <mergeCell ref="H54:H56"/>
    <mergeCell ref="I54:I56"/>
    <mergeCell ref="J54:J56"/>
    <mergeCell ref="K54:K56"/>
    <mergeCell ref="L54:L56"/>
    <mergeCell ref="M54:M56"/>
    <mergeCell ref="N54:N56"/>
    <mergeCell ref="O54:O56"/>
    <mergeCell ref="P54:P56"/>
    <mergeCell ref="Q54:Q56"/>
    <mergeCell ref="AJ145:AJ146"/>
    <mergeCell ref="G269:G271"/>
    <mergeCell ref="B248:B250"/>
    <mergeCell ref="E245:E247"/>
    <mergeCell ref="K239:K241"/>
    <mergeCell ref="AI248:AI250"/>
    <mergeCell ref="AJ245:AJ247"/>
    <mergeCell ref="B245:B247"/>
    <mergeCell ref="N242:N244"/>
    <mergeCell ref="N248:N250"/>
    <mergeCell ref="B257:B259"/>
    <mergeCell ref="B254:B256"/>
    <mergeCell ref="G257:G259"/>
    <mergeCell ref="C254:C256"/>
    <mergeCell ref="N251:N253"/>
    <mergeCell ref="AJ106:AJ108"/>
    <mergeCell ref="AC161:AC163"/>
    <mergeCell ref="M215:M216"/>
    <mergeCell ref="AJ254:AJ256"/>
    <mergeCell ref="M145:M146"/>
    <mergeCell ref="AI149:AI151"/>
    <mergeCell ref="AD207:AD208"/>
    <mergeCell ref="K230:K232"/>
    <mergeCell ref="F233:F235"/>
    <mergeCell ref="AD269:AD271"/>
    <mergeCell ref="M230:M232"/>
    <mergeCell ref="C230:C232"/>
    <mergeCell ref="H230:H232"/>
    <mergeCell ref="N230:N232"/>
    <mergeCell ref="M142:M144"/>
    <mergeCell ref="N145:N146"/>
    <mergeCell ref="A207:C208"/>
    <mergeCell ref="TOQ310:TPW310"/>
    <mergeCell ref="TAR310:TBX310"/>
    <mergeCell ref="C109:C111"/>
    <mergeCell ref="M109:M111"/>
    <mergeCell ref="O109:O111"/>
    <mergeCell ref="Q145:Q146"/>
    <mergeCell ref="R145:R146"/>
    <mergeCell ref="S145:S146"/>
    <mergeCell ref="T145:T146"/>
    <mergeCell ref="AC145:AC146"/>
    <mergeCell ref="AD145:AD146"/>
    <mergeCell ref="AE145:AE146"/>
    <mergeCell ref="AF145:AF146"/>
    <mergeCell ref="AG145:AG146"/>
    <mergeCell ref="AH145:AH146"/>
    <mergeCell ref="AI145:AI146"/>
    <mergeCell ref="J233:J235"/>
    <mergeCell ref="P275:P277"/>
    <mergeCell ref="K233:K235"/>
    <mergeCell ref="A217:C217"/>
    <mergeCell ref="A215:C216"/>
    <mergeCell ref="N213:N214"/>
    <mergeCell ref="E257:E259"/>
    <mergeCell ref="AE269:AE271"/>
    <mergeCell ref="F275:F277"/>
    <mergeCell ref="I272:I273"/>
    <mergeCell ref="J272:J273"/>
    <mergeCell ref="K272:K273"/>
    <mergeCell ref="L272:L273"/>
    <mergeCell ref="AE260:AE261"/>
    <mergeCell ref="AG272:AG273"/>
    <mergeCell ref="AC272:AC273"/>
    <mergeCell ref="AJ161:AJ163"/>
    <mergeCell ref="F161:F163"/>
    <mergeCell ref="G161:G163"/>
    <mergeCell ref="AE248:AE250"/>
    <mergeCell ref="P207:P208"/>
    <mergeCell ref="Q213:Q214"/>
    <mergeCell ref="P211:P212"/>
    <mergeCell ref="R211:R212"/>
    <mergeCell ref="S281:S283"/>
    <mergeCell ref="A287:A289"/>
    <mergeCell ref="AH269:AH271"/>
    <mergeCell ref="B269:B271"/>
    <mergeCell ref="D272:D273"/>
    <mergeCell ref="E248:E250"/>
    <mergeCell ref="P248:P250"/>
    <mergeCell ref="AH164:AH166"/>
    <mergeCell ref="AI164:AI166"/>
    <mergeCell ref="AJ164:AJ166"/>
    <mergeCell ref="A284:A286"/>
    <mergeCell ref="B284:B286"/>
    <mergeCell ref="C284:C286"/>
    <mergeCell ref="M284:M286"/>
    <mergeCell ref="N284:N286"/>
    <mergeCell ref="O284:O286"/>
    <mergeCell ref="P284:P286"/>
    <mergeCell ref="Q284:Q286"/>
    <mergeCell ref="R284:R286"/>
    <mergeCell ref="Q251:Q253"/>
    <mergeCell ref="O251:O253"/>
    <mergeCell ref="AC254:AC256"/>
    <mergeCell ref="AG251:AG253"/>
    <mergeCell ref="Q272:Q273"/>
    <mergeCell ref="THA310:TIG310"/>
    <mergeCell ref="B233:B235"/>
    <mergeCell ref="L233:L235"/>
    <mergeCell ref="AF233:AF235"/>
    <mergeCell ref="M257:M259"/>
    <mergeCell ref="I257:I259"/>
    <mergeCell ref="AJ275:AJ277"/>
    <mergeCell ref="T292:T293"/>
    <mergeCell ref="AI287:AI289"/>
    <mergeCell ref="AJ287:AJ289"/>
    <mergeCell ref="M266:M267"/>
    <mergeCell ref="E272:E273"/>
    <mergeCell ref="J239:J241"/>
    <mergeCell ref="I233:I235"/>
    <mergeCell ref="G239:G241"/>
    <mergeCell ref="DVY310:DXE310"/>
    <mergeCell ref="EZD310:FAJ310"/>
    <mergeCell ref="KRQ310:KSW310"/>
    <mergeCell ref="LTO310:LUU310"/>
    <mergeCell ref="LPT310:LQZ310"/>
    <mergeCell ref="ORS310:OSY310"/>
    <mergeCell ref="OBF310:OCL310"/>
    <mergeCell ref="KZG310:LAM310"/>
    <mergeCell ref="POO310:PPU310"/>
    <mergeCell ref="B239:B241"/>
    <mergeCell ref="C248:C250"/>
    <mergeCell ref="C245:C247"/>
    <mergeCell ref="A299:C299"/>
    <mergeCell ref="Q242:Q244"/>
    <mergeCell ref="P245:P247"/>
    <mergeCell ref="OGH310:OHN310"/>
    <mergeCell ref="AE266:AE267"/>
    <mergeCell ref="R263:R265"/>
    <mergeCell ref="A262:AJ262"/>
    <mergeCell ref="A260:C261"/>
    <mergeCell ref="G242:G244"/>
    <mergeCell ref="AJ266:AJ267"/>
    <mergeCell ref="N266:N267"/>
    <mergeCell ref="O254:O256"/>
    <mergeCell ref="AD224:AI224"/>
    <mergeCell ref="AJ260:AJ261"/>
    <mergeCell ref="AH260:AH261"/>
    <mergeCell ref="AI269:AI271"/>
    <mergeCell ref="A268:AJ268"/>
    <mergeCell ref="A254:A256"/>
    <mergeCell ref="G245:G247"/>
    <mergeCell ref="AF251:AF253"/>
    <mergeCell ref="A233:A235"/>
    <mergeCell ref="Q248:Q250"/>
    <mergeCell ref="T254:T256"/>
    <mergeCell ref="T239:T241"/>
    <mergeCell ref="N239:N241"/>
    <mergeCell ref="T257:T259"/>
    <mergeCell ref="AH245:AH247"/>
    <mergeCell ref="AG233:AG235"/>
    <mergeCell ref="A245:A247"/>
    <mergeCell ref="F245:F247"/>
    <mergeCell ref="AJ248:AJ250"/>
    <mergeCell ref="AI257:AI259"/>
    <mergeCell ref="AG260:AG261"/>
    <mergeCell ref="AF266:AF267"/>
    <mergeCell ref="AE263:AE265"/>
    <mergeCell ref="AC266:AC267"/>
    <mergeCell ref="H239:H241"/>
    <mergeCell ref="VSM310:VTS310"/>
    <mergeCell ref="UYE310:UZK310"/>
    <mergeCell ref="VW310:XC310"/>
    <mergeCell ref="JAM310:JBS310"/>
    <mergeCell ref="JBT310:JCZ310"/>
    <mergeCell ref="JXI310:JYO310"/>
    <mergeCell ref="AGA310:AHG310"/>
    <mergeCell ref="JQZ310:JSF310"/>
    <mergeCell ref="XD310:YJ310"/>
    <mergeCell ref="AMJ310:ANP310"/>
    <mergeCell ref="ANQ310:AOW310"/>
    <mergeCell ref="DGS310:DHY310"/>
    <mergeCell ref="AOX310:AQD310"/>
    <mergeCell ref="DPP310:DQV310"/>
    <mergeCell ref="AQE310:ARK310"/>
    <mergeCell ref="DXF310:DYL310"/>
    <mergeCell ref="COY310:CQE310"/>
    <mergeCell ref="DHZ310:DJF310"/>
    <mergeCell ref="BED310:BFJ310"/>
    <mergeCell ref="BLT310:BMZ310"/>
    <mergeCell ref="YK310:ZQ310"/>
    <mergeCell ref="HSF310:HTL310"/>
    <mergeCell ref="HKP310:HLV310"/>
    <mergeCell ref="GEW310:GGC310"/>
    <mergeCell ref="GRO310:GSU310"/>
    <mergeCell ref="IEX310:IGD310"/>
    <mergeCell ref="HAL310:HBR310"/>
    <mergeCell ref="PBW310:PDC310"/>
    <mergeCell ref="PMA310:PNG310"/>
    <mergeCell ref="BBP310:BCV310"/>
    <mergeCell ref="TJO310:TKU310"/>
    <mergeCell ref="TFT310:TGZ310"/>
    <mergeCell ref="WPI310:WQO310"/>
    <mergeCell ref="VXO310:VYU310"/>
    <mergeCell ref="UKF310:ULL310"/>
    <mergeCell ref="VHB310:VIH310"/>
    <mergeCell ref="UVQ310:UWW310"/>
    <mergeCell ref="VAS310:VBY310"/>
    <mergeCell ref="UBI310:UCO310"/>
    <mergeCell ref="TDF310:TEL310"/>
    <mergeCell ref="SLL310:SMR310"/>
    <mergeCell ref="SFC310:SGI310"/>
    <mergeCell ref="SGJ310:SHP310"/>
    <mergeCell ref="QQM310:QRS310"/>
    <mergeCell ref="TEM310:TFS310"/>
    <mergeCell ref="WGL310:WHR310"/>
    <mergeCell ref="WDX310:WFD310"/>
    <mergeCell ref="WCQ310:WDW310"/>
    <mergeCell ref="WBJ310:WCP310"/>
    <mergeCell ref="RSK310:RTQ310"/>
    <mergeCell ref="SHQ310:SIW310"/>
    <mergeCell ref="TBY310:TDE310"/>
    <mergeCell ref="WOB310:WPH310"/>
    <mergeCell ref="WAC310:WBI310"/>
    <mergeCell ref="UIY310:UKE310"/>
    <mergeCell ref="TUZ310:TWF310"/>
    <mergeCell ref="WHS310:WIY310"/>
    <mergeCell ref="VNK310:VOQ310"/>
    <mergeCell ref="VOR310:VPX310"/>
    <mergeCell ref="VMD310:VNJ310"/>
    <mergeCell ref="UUJ310:UVP310"/>
    <mergeCell ref="VYV310:WAB310"/>
    <mergeCell ref="TWG310:TXM310"/>
    <mergeCell ref="RIG310:RJM310"/>
    <mergeCell ref="QBG310:QCM310"/>
    <mergeCell ref="QLK310:QMQ310"/>
    <mergeCell ref="HCZ310:HEF310"/>
    <mergeCell ref="GIR310:GJX310"/>
    <mergeCell ref="GNT310:GOZ310"/>
    <mergeCell ref="GSV310:GUB310"/>
    <mergeCell ref="GXX310:GZD310"/>
    <mergeCell ref="HUT310:HVZ310"/>
    <mergeCell ref="FAK310:FBQ310"/>
    <mergeCell ref="MPD310:MQJ310"/>
    <mergeCell ref="OIV310:OKB310"/>
    <mergeCell ref="M149:M151"/>
    <mergeCell ref="AG242:AG244"/>
    <mergeCell ref="MW123:OF123"/>
    <mergeCell ref="LM123:MV123"/>
    <mergeCell ref="AI136:AI138"/>
    <mergeCell ref="AJ142:AJ144"/>
    <mergeCell ref="AI239:AI241"/>
    <mergeCell ref="AJ278:AJ280"/>
    <mergeCell ref="MQK310:MRQ310"/>
    <mergeCell ref="AH239:AH241"/>
    <mergeCell ref="AH251:AH253"/>
    <mergeCell ref="O209:O210"/>
    <mergeCell ref="AD211:AD212"/>
    <mergeCell ref="AE211:AE212"/>
    <mergeCell ref="AF211:AF212"/>
    <mergeCell ref="AI207:AI208"/>
    <mergeCell ref="P213:P214"/>
    <mergeCell ref="T213:T214"/>
    <mergeCell ref="AC213:AC214"/>
    <mergeCell ref="AG215:AG216"/>
    <mergeCell ref="N215:N216"/>
    <mergeCell ref="R248:R250"/>
    <mergeCell ref="AF242:AF244"/>
    <mergeCell ref="B251:B253"/>
    <mergeCell ref="J242:J244"/>
    <mergeCell ref="O260:O261"/>
    <mergeCell ref="P260:P261"/>
    <mergeCell ref="N260:N261"/>
    <mergeCell ref="O257:O259"/>
    <mergeCell ref="K257:K259"/>
    <mergeCell ref="D260:D261"/>
    <mergeCell ref="I242:I244"/>
    <mergeCell ref="AE254:AE256"/>
    <mergeCell ref="AF254:AF256"/>
    <mergeCell ref="S257:S259"/>
    <mergeCell ref="AG257:AG259"/>
    <mergeCell ref="F254:F256"/>
    <mergeCell ref="M248:M250"/>
    <mergeCell ref="K248:K250"/>
    <mergeCell ref="M245:M247"/>
    <mergeCell ref="L254:L256"/>
    <mergeCell ref="Q257:Q259"/>
    <mergeCell ref="N245:N247"/>
    <mergeCell ref="R245:R247"/>
    <mergeCell ref="AE257:AE259"/>
    <mergeCell ref="AG284:AG286"/>
    <mergeCell ref="AH284:AH286"/>
    <mergeCell ref="AG292:AG293"/>
    <mergeCell ref="AJ294:AJ295"/>
    <mergeCell ref="AI266:AI267"/>
    <mergeCell ref="PGY310:PIE310"/>
    <mergeCell ref="ADM310:AES310"/>
    <mergeCell ref="AVG310:AWM310"/>
    <mergeCell ref="GPA310:GQG310"/>
    <mergeCell ref="KL310:LR310"/>
    <mergeCell ref="BOH310:BPN310"/>
    <mergeCell ref="AI281:AI283"/>
    <mergeCell ref="AI278:AI280"/>
    <mergeCell ref="N296:N297"/>
    <mergeCell ref="O275:O277"/>
    <mergeCell ref="OYB310:OZH310"/>
    <mergeCell ref="MUF310:MVL310"/>
    <mergeCell ref="ONX310:OPD310"/>
    <mergeCell ref="OMQ310:ONW310"/>
    <mergeCell ref="P296:P297"/>
    <mergeCell ref="R294:R295"/>
    <mergeCell ref="AH278:AH280"/>
    <mergeCell ref="S278:S280"/>
    <mergeCell ref="AG275:AG277"/>
    <mergeCell ref="AH275:AH277"/>
    <mergeCell ref="AG266:AG267"/>
    <mergeCell ref="S272:S273"/>
    <mergeCell ref="AH287:AH289"/>
    <mergeCell ref="S290:S291"/>
    <mergeCell ref="AH292:AH293"/>
    <mergeCell ref="AE281:AE283"/>
    <mergeCell ref="OPE310:OQK310"/>
    <mergeCell ref="A294:C295"/>
    <mergeCell ref="AC281:AC283"/>
    <mergeCell ref="F263:F265"/>
    <mergeCell ref="E275:E277"/>
    <mergeCell ref="AF260:AF261"/>
    <mergeCell ref="S260:S261"/>
    <mergeCell ref="T260:T261"/>
    <mergeCell ref="R266:R267"/>
    <mergeCell ref="P266:P267"/>
    <mergeCell ref="A263:A265"/>
    <mergeCell ref="C263:C265"/>
    <mergeCell ref="L263:L265"/>
    <mergeCell ref="C251:C253"/>
    <mergeCell ref="D254:D256"/>
    <mergeCell ref="G254:G256"/>
    <mergeCell ref="I254:I256"/>
    <mergeCell ref="G251:G253"/>
    <mergeCell ref="J254:J256"/>
    <mergeCell ref="N287:N289"/>
    <mergeCell ref="O287:O289"/>
    <mergeCell ref="P287:P289"/>
    <mergeCell ref="M287:M289"/>
    <mergeCell ref="S284:S286"/>
    <mergeCell ref="T284:T286"/>
    <mergeCell ref="AC284:AC286"/>
    <mergeCell ref="AD284:AD286"/>
    <mergeCell ref="AE284:AE286"/>
    <mergeCell ref="AF284:AF286"/>
    <mergeCell ref="R251:R253"/>
    <mergeCell ref="H278:H280"/>
    <mergeCell ref="R257:R259"/>
    <mergeCell ref="C275:C277"/>
    <mergeCell ref="O239:O241"/>
    <mergeCell ref="Q233:Q235"/>
    <mergeCell ref="A248:A250"/>
    <mergeCell ref="D248:D250"/>
    <mergeCell ref="I248:I250"/>
    <mergeCell ref="F248:F250"/>
    <mergeCell ref="H248:H250"/>
    <mergeCell ref="G248:G250"/>
    <mergeCell ref="J248:J250"/>
    <mergeCell ref="H245:H247"/>
    <mergeCell ref="AG239:AG241"/>
    <mergeCell ref="AE242:AE244"/>
    <mergeCell ref="H272:H273"/>
    <mergeCell ref="C257:C259"/>
    <mergeCell ref="J257:J259"/>
    <mergeCell ref="P257:P259"/>
    <mergeCell ref="N257:N259"/>
    <mergeCell ref="H257:H259"/>
    <mergeCell ref="AD257:AD259"/>
    <mergeCell ref="O248:O250"/>
    <mergeCell ref="I251:I253"/>
    <mergeCell ref="L248:L250"/>
    <mergeCell ref="J245:J247"/>
    <mergeCell ref="AF248:AF250"/>
    <mergeCell ref="I245:I247"/>
    <mergeCell ref="O242:O244"/>
    <mergeCell ref="D245:D247"/>
    <mergeCell ref="AG248:AG250"/>
    <mergeCell ref="S245:S247"/>
    <mergeCell ref="M239:M241"/>
    <mergeCell ref="M242:M244"/>
    <mergeCell ref="I239:I241"/>
    <mergeCell ref="M233:M235"/>
    <mergeCell ref="S236:S237"/>
    <mergeCell ref="T233:T235"/>
    <mergeCell ref="AF230:AF232"/>
    <mergeCell ref="Q230:Q232"/>
    <mergeCell ref="R236:R237"/>
    <mergeCell ref="N236:N237"/>
    <mergeCell ref="A204:A206"/>
    <mergeCell ref="K161:K163"/>
    <mergeCell ref="AF236:AF237"/>
    <mergeCell ref="AH233:AH235"/>
    <mergeCell ref="B242:B244"/>
    <mergeCell ref="C242:C244"/>
    <mergeCell ref="D242:D244"/>
    <mergeCell ref="A236:C237"/>
    <mergeCell ref="D239:D241"/>
    <mergeCell ref="O230:O232"/>
    <mergeCell ref="G168:G170"/>
    <mergeCell ref="H168:H170"/>
    <mergeCell ref="I168:I170"/>
    <mergeCell ref="J168:J170"/>
    <mergeCell ref="K168:K170"/>
    <mergeCell ref="L168:L170"/>
    <mergeCell ref="M168:M170"/>
    <mergeCell ref="N168:N170"/>
    <mergeCell ref="O168:O170"/>
    <mergeCell ref="P168:P170"/>
    <mergeCell ref="Q168:Q170"/>
    <mergeCell ref="R168:R170"/>
    <mergeCell ref="S168:S170"/>
    <mergeCell ref="T168:T170"/>
    <mergeCell ref="T207:T208"/>
    <mergeCell ref="R207:R208"/>
    <mergeCell ref="AE207:AE208"/>
    <mergeCell ref="AD164:AD166"/>
    <mergeCell ref="AE164:AE166"/>
    <mergeCell ref="AF164:AF166"/>
    <mergeCell ref="AG164:AG166"/>
    <mergeCell ref="R158:R160"/>
    <mergeCell ref="S158:S160"/>
    <mergeCell ref="T158:T160"/>
    <mergeCell ref="AC158:AC160"/>
    <mergeCell ref="AD158:AD160"/>
    <mergeCell ref="AE158:AE160"/>
    <mergeCell ref="AF158:AF160"/>
    <mergeCell ref="AG158:AG160"/>
    <mergeCell ref="AF207:AF208"/>
    <mergeCell ref="A209:C210"/>
    <mergeCell ref="AC168:AC170"/>
    <mergeCell ref="AD168:AD170"/>
    <mergeCell ref="AE168:AE170"/>
    <mergeCell ref="AF168:AF170"/>
    <mergeCell ref="AG168:AG170"/>
    <mergeCell ref="B171:B173"/>
    <mergeCell ref="C171:C173"/>
    <mergeCell ref="D171:D173"/>
    <mergeCell ref="E171:E173"/>
    <mergeCell ref="F171:F173"/>
    <mergeCell ref="G171:G173"/>
    <mergeCell ref="H171:H173"/>
    <mergeCell ref="I171:I173"/>
    <mergeCell ref="J171:J173"/>
    <mergeCell ref="K171:K173"/>
    <mergeCell ref="C168:C170"/>
    <mergeCell ref="A112:A114"/>
    <mergeCell ref="I115:I117"/>
    <mergeCell ref="AG139:AG141"/>
    <mergeCell ref="AD118:AD120"/>
    <mergeCell ref="AE118:AE120"/>
    <mergeCell ref="AF118:AF120"/>
    <mergeCell ref="AF136:AF138"/>
    <mergeCell ref="K139:K141"/>
    <mergeCell ref="A139:A141"/>
    <mergeCell ref="A142:A144"/>
    <mergeCell ref="L161:L163"/>
    <mergeCell ref="M207:M208"/>
    <mergeCell ref="S164:S166"/>
    <mergeCell ref="T164:T166"/>
    <mergeCell ref="AC164:AC166"/>
    <mergeCell ref="K142:K144"/>
    <mergeCell ref="T149:T151"/>
    <mergeCell ref="Q149:Q151"/>
    <mergeCell ref="AC139:AC141"/>
    <mergeCell ref="AF204:AF206"/>
    <mergeCell ref="N161:N163"/>
    <mergeCell ref="O161:O163"/>
    <mergeCell ref="R161:R163"/>
    <mergeCell ref="S161:S163"/>
    <mergeCell ref="T161:T163"/>
    <mergeCell ref="O207:O208"/>
    <mergeCell ref="AD152:AD154"/>
    <mergeCell ref="N207:N208"/>
    <mergeCell ref="T204:T206"/>
    <mergeCell ref="A167:AJ167"/>
    <mergeCell ref="A168:A170"/>
    <mergeCell ref="B168:B170"/>
    <mergeCell ref="H133:H135"/>
    <mergeCell ref="G230:G232"/>
    <mergeCell ref="E233:E235"/>
    <mergeCell ref="L242:L244"/>
    <mergeCell ref="A238:AJ238"/>
    <mergeCell ref="A230:A232"/>
    <mergeCell ref="H233:H235"/>
    <mergeCell ref="N233:N235"/>
    <mergeCell ref="D233:D235"/>
    <mergeCell ref="E230:E232"/>
    <mergeCell ref="AG245:AG247"/>
    <mergeCell ref="K242:K244"/>
    <mergeCell ref="C239:C241"/>
    <mergeCell ref="AH139:AH141"/>
    <mergeCell ref="N149:N151"/>
    <mergeCell ref="A149:A151"/>
    <mergeCell ref="R142:R144"/>
    <mergeCell ref="N211:N212"/>
    <mergeCell ref="AC211:AC212"/>
    <mergeCell ref="S209:S210"/>
    <mergeCell ref="M211:M212"/>
    <mergeCell ref="P139:P141"/>
    <mergeCell ref="M152:M154"/>
    <mergeCell ref="C142:C144"/>
    <mergeCell ref="P142:P144"/>
    <mergeCell ref="C152:C154"/>
    <mergeCell ref="I152:I154"/>
    <mergeCell ref="AH215:AH216"/>
    <mergeCell ref="D230:D232"/>
    <mergeCell ref="E239:E241"/>
    <mergeCell ref="C233:C235"/>
    <mergeCell ref="A226:C226"/>
    <mergeCell ref="F133:F135"/>
    <mergeCell ref="H109:H111"/>
    <mergeCell ref="I109:I111"/>
    <mergeCell ref="H142:H144"/>
    <mergeCell ref="B139:B141"/>
    <mergeCell ref="L100:L102"/>
    <mergeCell ref="O94:O96"/>
    <mergeCell ref="L139:L141"/>
    <mergeCell ref="M139:M141"/>
    <mergeCell ref="N94:N96"/>
    <mergeCell ref="J94:J96"/>
    <mergeCell ref="J103:J105"/>
    <mergeCell ref="K103:K105"/>
    <mergeCell ref="J115:J117"/>
    <mergeCell ref="O115:O117"/>
    <mergeCell ref="G112:G114"/>
    <mergeCell ref="Q139:Q141"/>
    <mergeCell ref="D133:D135"/>
    <mergeCell ref="P115:P117"/>
    <mergeCell ref="G133:G135"/>
    <mergeCell ref="I130:I132"/>
    <mergeCell ref="I133:I135"/>
    <mergeCell ref="K133:K135"/>
    <mergeCell ref="C103:C105"/>
    <mergeCell ref="O97:O99"/>
    <mergeCell ref="N109:N111"/>
    <mergeCell ref="C133:C135"/>
    <mergeCell ref="P133:P135"/>
    <mergeCell ref="E109:E111"/>
    <mergeCell ref="M136:M138"/>
    <mergeCell ref="M127:M129"/>
    <mergeCell ref="I136:I138"/>
    <mergeCell ref="J130:J132"/>
    <mergeCell ref="E106:E108"/>
    <mergeCell ref="L97:L99"/>
    <mergeCell ref="D124:D126"/>
    <mergeCell ref="F97:F99"/>
    <mergeCell ref="L115:L117"/>
    <mergeCell ref="L91:L93"/>
    <mergeCell ref="E94:E96"/>
    <mergeCell ref="L103:L105"/>
    <mergeCell ref="J109:J111"/>
    <mergeCell ref="K109:K111"/>
    <mergeCell ref="L106:L108"/>
    <mergeCell ref="L109:L111"/>
    <mergeCell ref="K106:K108"/>
    <mergeCell ref="M97:M99"/>
    <mergeCell ref="D91:D93"/>
    <mergeCell ref="D103:D105"/>
    <mergeCell ref="E103:E105"/>
    <mergeCell ref="G100:G102"/>
    <mergeCell ref="H112:H114"/>
    <mergeCell ref="I103:I105"/>
    <mergeCell ref="F112:F114"/>
    <mergeCell ref="M115:M117"/>
    <mergeCell ref="M112:M114"/>
    <mergeCell ref="H115:H117"/>
    <mergeCell ref="L112:L114"/>
    <mergeCell ref="D136:D138"/>
    <mergeCell ref="F152:F154"/>
    <mergeCell ref="C155:C157"/>
    <mergeCell ref="P149:P151"/>
    <mergeCell ref="G118:G120"/>
    <mergeCell ref="H118:H120"/>
    <mergeCell ref="I118:I120"/>
    <mergeCell ref="D149:D151"/>
    <mergeCell ref="A145:C146"/>
    <mergeCell ref="A121:C122"/>
    <mergeCell ref="A148:AJ148"/>
    <mergeCell ref="AH149:AH151"/>
    <mergeCell ref="C112:C114"/>
    <mergeCell ref="K100:K102"/>
    <mergeCell ref="AD106:AD108"/>
    <mergeCell ref="AD109:AD111"/>
    <mergeCell ref="AE106:AE108"/>
    <mergeCell ref="G139:G141"/>
    <mergeCell ref="L136:L138"/>
    <mergeCell ref="J139:J141"/>
    <mergeCell ref="H149:H151"/>
    <mergeCell ref="C149:C151"/>
    <mergeCell ref="E136:E138"/>
    <mergeCell ref="R112:R114"/>
    <mergeCell ref="R139:R141"/>
    <mergeCell ref="S133:S135"/>
    <mergeCell ref="T127:T129"/>
    <mergeCell ref="R124:R126"/>
    <mergeCell ref="R100:R102"/>
    <mergeCell ref="J112:J114"/>
    <mergeCell ref="D106:D108"/>
    <mergeCell ref="S112:S114"/>
    <mergeCell ref="AC133:AC135"/>
    <mergeCell ref="J118:J120"/>
    <mergeCell ref="K118:K120"/>
    <mergeCell ref="Q142:Q144"/>
    <mergeCell ref="L127:L129"/>
    <mergeCell ref="O136:O138"/>
    <mergeCell ref="O139:O141"/>
    <mergeCell ref="K112:K114"/>
    <mergeCell ref="AD115:AD117"/>
    <mergeCell ref="B155:B157"/>
    <mergeCell ref="I142:I144"/>
    <mergeCell ref="F136:F138"/>
    <mergeCell ref="D139:D141"/>
    <mergeCell ref="E139:E141"/>
    <mergeCell ref="F139:F141"/>
    <mergeCell ref="B142:B144"/>
    <mergeCell ref="E149:E151"/>
    <mergeCell ref="D142:D144"/>
    <mergeCell ref="F142:F144"/>
    <mergeCell ref="D155:D157"/>
    <mergeCell ref="H152:H154"/>
    <mergeCell ref="C139:C141"/>
    <mergeCell ref="H136:H138"/>
    <mergeCell ref="J145:J146"/>
    <mergeCell ref="K145:K146"/>
    <mergeCell ref="G136:G138"/>
    <mergeCell ref="I139:I141"/>
    <mergeCell ref="J136:J138"/>
    <mergeCell ref="K136:K138"/>
    <mergeCell ref="B152:B154"/>
    <mergeCell ref="G149:G151"/>
    <mergeCell ref="J142:J144"/>
    <mergeCell ref="E115:E117"/>
    <mergeCell ref="B124:B126"/>
    <mergeCell ref="AG121:AG122"/>
    <mergeCell ref="A124:A126"/>
    <mergeCell ref="Q133:Q135"/>
    <mergeCell ref="AE130:AE132"/>
    <mergeCell ref="AC142:AC144"/>
    <mergeCell ref="T130:T132"/>
    <mergeCell ref="P106:P108"/>
    <mergeCell ref="D168:D170"/>
    <mergeCell ref="E168:E170"/>
    <mergeCell ref="AF127:AF129"/>
    <mergeCell ref="P136:P138"/>
    <mergeCell ref="N139:N141"/>
    <mergeCell ref="J133:J135"/>
    <mergeCell ref="L145:L146"/>
    <mergeCell ref="P118:P120"/>
    <mergeCell ref="AE136:AE138"/>
    <mergeCell ref="AF112:AF114"/>
    <mergeCell ref="T142:T144"/>
    <mergeCell ref="AD136:AD138"/>
    <mergeCell ref="S142:S144"/>
    <mergeCell ref="AD142:AD144"/>
    <mergeCell ref="AD139:AD141"/>
    <mergeCell ref="AF142:AF144"/>
    <mergeCell ref="S139:S141"/>
    <mergeCell ref="N127:N129"/>
    <mergeCell ref="N130:N132"/>
    <mergeCell ref="N133:N135"/>
    <mergeCell ref="M133:M135"/>
    <mergeCell ref="AD133:AD135"/>
    <mergeCell ref="AF130:AF132"/>
    <mergeCell ref="H88:H90"/>
    <mergeCell ref="J91:J93"/>
    <mergeCell ref="T91:T93"/>
    <mergeCell ref="L85:L87"/>
    <mergeCell ref="M88:M90"/>
    <mergeCell ref="E88:E90"/>
    <mergeCell ref="AD88:AD90"/>
    <mergeCell ref="N88:N90"/>
    <mergeCell ref="G97:G99"/>
    <mergeCell ref="AI155:AI157"/>
    <mergeCell ref="AE139:AE141"/>
    <mergeCell ref="AC106:AC108"/>
    <mergeCell ref="Q136:Q138"/>
    <mergeCell ref="R136:R138"/>
    <mergeCell ref="S136:S138"/>
    <mergeCell ref="T139:T141"/>
    <mergeCell ref="AH133:AH135"/>
    <mergeCell ref="AG155:AG157"/>
    <mergeCell ref="R152:R154"/>
    <mergeCell ref="O152:O154"/>
    <mergeCell ref="Q155:Q157"/>
    <mergeCell ref="AE121:AE122"/>
    <mergeCell ref="AF121:AF122"/>
    <mergeCell ref="AE149:AE151"/>
    <mergeCell ref="AH155:AH157"/>
    <mergeCell ref="A147:AJ147"/>
    <mergeCell ref="D115:D117"/>
    <mergeCell ref="K130:K132"/>
    <mergeCell ref="L130:L132"/>
    <mergeCell ref="S130:S132"/>
    <mergeCell ref="R130:R132"/>
    <mergeCell ref="P130:P132"/>
    <mergeCell ref="K85:K87"/>
    <mergeCell ref="P97:P99"/>
    <mergeCell ref="Q109:Q111"/>
    <mergeCell ref="R106:R108"/>
    <mergeCell ref="R109:R111"/>
    <mergeCell ref="S106:S108"/>
    <mergeCell ref="S109:S111"/>
    <mergeCell ref="T106:T108"/>
    <mergeCell ref="S85:S87"/>
    <mergeCell ref="S103:S105"/>
    <mergeCell ref="T88:T90"/>
    <mergeCell ref="R91:R93"/>
    <mergeCell ref="Q91:Q93"/>
    <mergeCell ref="I97:I99"/>
    <mergeCell ref="I106:I108"/>
    <mergeCell ref="J106:J108"/>
    <mergeCell ref="I88:I90"/>
    <mergeCell ref="J88:J90"/>
    <mergeCell ref="N85:N87"/>
    <mergeCell ref="I85:I87"/>
    <mergeCell ref="P100:P102"/>
    <mergeCell ref="P103:P105"/>
    <mergeCell ref="N100:N102"/>
    <mergeCell ref="AJ91:AJ93"/>
    <mergeCell ref="P88:P90"/>
    <mergeCell ref="AF82:AF84"/>
    <mergeCell ref="AD82:AD84"/>
    <mergeCell ref="AE88:AE90"/>
    <mergeCell ref="AF91:AF93"/>
    <mergeCell ref="AI85:AI87"/>
    <mergeCell ref="AF94:AF96"/>
    <mergeCell ref="M91:M93"/>
    <mergeCell ref="H91:H93"/>
    <mergeCell ref="R88:R90"/>
    <mergeCell ref="AH82:AH84"/>
    <mergeCell ref="N91:N93"/>
    <mergeCell ref="AD97:AD99"/>
    <mergeCell ref="G94:G96"/>
    <mergeCell ref="H100:H102"/>
    <mergeCell ref="AJ82:AJ84"/>
    <mergeCell ref="AI82:AI84"/>
    <mergeCell ref="AI88:AI90"/>
    <mergeCell ref="R94:R96"/>
    <mergeCell ref="I91:I93"/>
    <mergeCell ref="I94:I96"/>
    <mergeCell ref="Q82:Q84"/>
    <mergeCell ref="N82:N84"/>
    <mergeCell ref="O82:O84"/>
    <mergeCell ref="H94:H96"/>
    <mergeCell ref="J100:J102"/>
    <mergeCell ref="AG94:AG96"/>
    <mergeCell ref="AG82:AG84"/>
    <mergeCell ref="AD91:AD93"/>
    <mergeCell ref="AH85:AH87"/>
    <mergeCell ref="P94:P96"/>
    <mergeCell ref="A133:A135"/>
    <mergeCell ref="E127:E129"/>
    <mergeCell ref="E133:E135"/>
    <mergeCell ref="B130:B132"/>
    <mergeCell ref="E112:E114"/>
    <mergeCell ref="B103:B105"/>
    <mergeCell ref="F109:F111"/>
    <mergeCell ref="E124:E126"/>
    <mergeCell ref="C127:C129"/>
    <mergeCell ref="I127:I129"/>
    <mergeCell ref="R127:R129"/>
    <mergeCell ref="C100:C102"/>
    <mergeCell ref="G103:G105"/>
    <mergeCell ref="H103:H105"/>
    <mergeCell ref="N103:N105"/>
    <mergeCell ref="A115:A117"/>
    <mergeCell ref="B109:B111"/>
    <mergeCell ref="A103:A105"/>
    <mergeCell ref="F124:F126"/>
    <mergeCell ref="C115:C117"/>
    <mergeCell ref="O130:O132"/>
    <mergeCell ref="O124:O126"/>
    <mergeCell ref="A109:A111"/>
    <mergeCell ref="R115:R117"/>
    <mergeCell ref="D112:D114"/>
    <mergeCell ref="Q106:Q108"/>
    <mergeCell ref="F103:F105"/>
    <mergeCell ref="P109:P111"/>
    <mergeCell ref="E100:E102"/>
    <mergeCell ref="G109:G111"/>
    <mergeCell ref="B133:B135"/>
    <mergeCell ref="D130:D132"/>
    <mergeCell ref="A130:A132"/>
    <mergeCell ref="B112:B114"/>
    <mergeCell ref="B97:B99"/>
    <mergeCell ref="E130:E132"/>
    <mergeCell ref="F130:F132"/>
    <mergeCell ref="G130:G132"/>
    <mergeCell ref="M118:M120"/>
    <mergeCell ref="N118:N120"/>
    <mergeCell ref="O118:O120"/>
    <mergeCell ref="N112:N114"/>
    <mergeCell ref="L118:L120"/>
    <mergeCell ref="C118:C120"/>
    <mergeCell ref="A82:A84"/>
    <mergeCell ref="L94:L96"/>
    <mergeCell ref="D82:D84"/>
    <mergeCell ref="A100:A102"/>
    <mergeCell ref="AE91:AE93"/>
    <mergeCell ref="AC100:AC102"/>
    <mergeCell ref="S97:S99"/>
    <mergeCell ref="A88:A90"/>
    <mergeCell ref="A127:A129"/>
    <mergeCell ref="H127:H129"/>
    <mergeCell ref="J127:J129"/>
    <mergeCell ref="D127:D129"/>
    <mergeCell ref="T109:T111"/>
    <mergeCell ref="M82:M84"/>
    <mergeCell ref="P82:P84"/>
    <mergeCell ref="Q97:Q99"/>
    <mergeCell ref="D97:D99"/>
    <mergeCell ref="T82:T84"/>
    <mergeCell ref="D94:D96"/>
    <mergeCell ref="E97:E99"/>
    <mergeCell ref="B106:B108"/>
    <mergeCell ref="A136:A138"/>
    <mergeCell ref="A94:A96"/>
    <mergeCell ref="C82:C84"/>
    <mergeCell ref="C73:C75"/>
    <mergeCell ref="C76:C78"/>
    <mergeCell ref="C94:C96"/>
    <mergeCell ref="F88:F90"/>
    <mergeCell ref="A91:A93"/>
    <mergeCell ref="O133:O135"/>
    <mergeCell ref="C91:C93"/>
    <mergeCell ref="R133:R135"/>
    <mergeCell ref="D118:D120"/>
    <mergeCell ref="R97:R99"/>
    <mergeCell ref="Q103:Q105"/>
    <mergeCell ref="H97:H99"/>
    <mergeCell ref="M76:M78"/>
    <mergeCell ref="M130:M132"/>
    <mergeCell ref="H130:H132"/>
    <mergeCell ref="G91:G93"/>
    <mergeCell ref="D76:D78"/>
    <mergeCell ref="B100:B102"/>
    <mergeCell ref="A97:A99"/>
    <mergeCell ref="C97:C99"/>
    <mergeCell ref="C124:C126"/>
    <mergeCell ref="A118:A120"/>
    <mergeCell ref="B118:B120"/>
    <mergeCell ref="G115:G117"/>
    <mergeCell ref="F106:F108"/>
    <mergeCell ref="G106:G108"/>
    <mergeCell ref="A106:A108"/>
    <mergeCell ref="M106:M108"/>
    <mergeCell ref="AJ100:AJ102"/>
    <mergeCell ref="AI97:AI99"/>
    <mergeCell ref="AJ103:AJ105"/>
    <mergeCell ref="AH112:AH114"/>
    <mergeCell ref="AI112:AI114"/>
    <mergeCell ref="G127:G129"/>
    <mergeCell ref="AC97:AC99"/>
    <mergeCell ref="N97:N99"/>
    <mergeCell ref="AH106:AH108"/>
    <mergeCell ref="AG124:AG126"/>
    <mergeCell ref="T97:T99"/>
    <mergeCell ref="F115:F117"/>
    <mergeCell ref="K97:K99"/>
    <mergeCell ref="H106:H108"/>
    <mergeCell ref="O100:O102"/>
    <mergeCell ref="AF97:AF99"/>
    <mergeCell ref="S100:S102"/>
    <mergeCell ref="AH109:AH111"/>
    <mergeCell ref="AE109:AE111"/>
    <mergeCell ref="T103:T105"/>
    <mergeCell ref="F100:F102"/>
    <mergeCell ref="M103:M105"/>
    <mergeCell ref="K127:K129"/>
    <mergeCell ref="AF115:AF117"/>
    <mergeCell ref="AJ121:AJ122"/>
    <mergeCell ref="AH121:AH122"/>
    <mergeCell ref="AD124:AD126"/>
    <mergeCell ref="O112:O114"/>
    <mergeCell ref="AI48:AI50"/>
    <mergeCell ref="Q63:Q65"/>
    <mergeCell ref="F94:F96"/>
    <mergeCell ref="I112:I114"/>
    <mergeCell ref="J97:J99"/>
    <mergeCell ref="I100:I102"/>
    <mergeCell ref="M124:M126"/>
    <mergeCell ref="M94:M96"/>
    <mergeCell ref="AI76:AI78"/>
    <mergeCell ref="AF124:AF126"/>
    <mergeCell ref="AD112:AD114"/>
    <mergeCell ref="AG112:AG114"/>
    <mergeCell ref="AJ57:AJ59"/>
    <mergeCell ref="AJ136:AJ138"/>
    <mergeCell ref="AG136:AG138"/>
    <mergeCell ref="N136:N138"/>
    <mergeCell ref="AJ127:AJ129"/>
    <mergeCell ref="AG130:AG132"/>
    <mergeCell ref="AG91:AG93"/>
    <mergeCell ref="O73:O75"/>
    <mergeCell ref="F79:F81"/>
    <mergeCell ref="K79:K81"/>
    <mergeCell ref="H76:H78"/>
    <mergeCell ref="AJ79:AJ81"/>
    <mergeCell ref="AG103:AG105"/>
    <mergeCell ref="AC76:AC78"/>
    <mergeCell ref="AD94:AD96"/>
    <mergeCell ref="AF109:AF111"/>
    <mergeCell ref="M100:M102"/>
    <mergeCell ref="Q100:Q102"/>
    <mergeCell ref="T124:T126"/>
    <mergeCell ref="G57:G59"/>
    <mergeCell ref="C63:C65"/>
    <mergeCell ref="AF60:AF62"/>
    <mergeCell ref="P57:P59"/>
    <mergeCell ref="T57:T59"/>
    <mergeCell ref="C79:C81"/>
    <mergeCell ref="AF79:AF81"/>
    <mergeCell ref="AE82:AE84"/>
    <mergeCell ref="AC85:AC87"/>
    <mergeCell ref="O88:O90"/>
    <mergeCell ref="T85:T87"/>
    <mergeCell ref="R85:R87"/>
    <mergeCell ref="Q85:Q87"/>
    <mergeCell ref="AJ88:AJ90"/>
    <mergeCell ref="AJ85:AJ87"/>
    <mergeCell ref="F91:F93"/>
    <mergeCell ref="Q60:Q62"/>
    <mergeCell ref="R63:R65"/>
    <mergeCell ref="M57:M59"/>
    <mergeCell ref="Q73:Q75"/>
    <mergeCell ref="AH91:AH93"/>
    <mergeCell ref="AG79:AG81"/>
    <mergeCell ref="E85:E87"/>
    <mergeCell ref="E91:E93"/>
    <mergeCell ref="F85:F87"/>
    <mergeCell ref="G85:G87"/>
    <mergeCell ref="AC79:AC81"/>
    <mergeCell ref="AE73:AE75"/>
    <mergeCell ref="Q76:Q78"/>
    <mergeCell ref="N73:N75"/>
    <mergeCell ref="O91:O93"/>
    <mergeCell ref="Q88:Q90"/>
    <mergeCell ref="AH79:AH81"/>
    <mergeCell ref="AC48:AC50"/>
    <mergeCell ref="AG42:AG44"/>
    <mergeCell ref="AC73:AC75"/>
    <mergeCell ref="P73:P75"/>
    <mergeCell ref="I79:I81"/>
    <mergeCell ref="AC88:AC90"/>
    <mergeCell ref="I82:I84"/>
    <mergeCell ref="J82:J84"/>
    <mergeCell ref="K82:K84"/>
    <mergeCell ref="AE45:AE47"/>
    <mergeCell ref="AI79:AI81"/>
    <mergeCell ref="M85:M87"/>
    <mergeCell ref="M79:M81"/>
    <mergeCell ref="K76:K78"/>
    <mergeCell ref="J76:J78"/>
    <mergeCell ref="I76:I78"/>
    <mergeCell ref="AH60:AH62"/>
    <mergeCell ref="R68:R69"/>
    <mergeCell ref="AC68:AC69"/>
    <mergeCell ref="P63:P65"/>
    <mergeCell ref="O68:O69"/>
    <mergeCell ref="O60:O62"/>
    <mergeCell ref="AF88:AF90"/>
    <mergeCell ref="AE85:AE87"/>
    <mergeCell ref="AG88:AG90"/>
    <mergeCell ref="L73:L75"/>
    <mergeCell ref="J79:J81"/>
    <mergeCell ref="S73:S75"/>
    <mergeCell ref="A72:AJ72"/>
    <mergeCell ref="R79:R81"/>
    <mergeCell ref="O79:O81"/>
    <mergeCell ref="AE63:AE65"/>
    <mergeCell ref="AE51:AE53"/>
    <mergeCell ref="I73:I75"/>
    <mergeCell ref="AG63:AG65"/>
    <mergeCell ref="P68:P69"/>
    <mergeCell ref="T76:T78"/>
    <mergeCell ref="Q79:Q81"/>
    <mergeCell ref="R76:R78"/>
    <mergeCell ref="S5:S8"/>
    <mergeCell ref="R5:R8"/>
    <mergeCell ref="Q5:Q8"/>
    <mergeCell ref="R12:R14"/>
    <mergeCell ref="D4:G8"/>
    <mergeCell ref="S12:S14"/>
    <mergeCell ref="AI21:AI23"/>
    <mergeCell ref="F12:F14"/>
    <mergeCell ref="AH42:AH44"/>
    <mergeCell ref="AI42:AI44"/>
    <mergeCell ref="D18:D20"/>
    <mergeCell ref="L30:L32"/>
    <mergeCell ref="H33:H35"/>
    <mergeCell ref="I45:I47"/>
    <mergeCell ref="AH48:AH50"/>
    <mergeCell ref="S30:S32"/>
    <mergeCell ref="T30:T32"/>
    <mergeCell ref="L60:L62"/>
    <mergeCell ref="N42:N44"/>
    <mergeCell ref="AG33:AG35"/>
    <mergeCell ref="AI30:AI32"/>
    <mergeCell ref="I30:I32"/>
    <mergeCell ref="I48:I50"/>
    <mergeCell ref="AI51:AI53"/>
    <mergeCell ref="AI57:AI59"/>
    <mergeCell ref="AG73:AG75"/>
    <mergeCell ref="AH73:AH75"/>
    <mergeCell ref="AH68:AH69"/>
    <mergeCell ref="AG85:AG87"/>
    <mergeCell ref="AG76:AG78"/>
    <mergeCell ref="P91:P93"/>
    <mergeCell ref="AH94:AH96"/>
    <mergeCell ref="AE100:AE102"/>
    <mergeCell ref="AF100:AF102"/>
    <mergeCell ref="S82:S84"/>
    <mergeCell ref="T100:T102"/>
    <mergeCell ref="O106:O108"/>
    <mergeCell ref="AE103:AE105"/>
    <mergeCell ref="O103:O105"/>
    <mergeCell ref="AG68:AG69"/>
    <mergeCell ref="AE94:AE96"/>
    <mergeCell ref="AD100:AD102"/>
    <mergeCell ref="P76:P78"/>
    <mergeCell ref="AD103:AD105"/>
    <mergeCell ref="S94:S96"/>
    <mergeCell ref="AG97:AG99"/>
    <mergeCell ref="AD73:AD75"/>
    <mergeCell ref="AC91:AC93"/>
    <mergeCell ref="Q94:Q96"/>
    <mergeCell ref="AC82:AC84"/>
    <mergeCell ref="AG60:AG62"/>
    <mergeCell ref="AJ21:AJ23"/>
    <mergeCell ref="AJ33:AJ35"/>
    <mergeCell ref="AC27:AC29"/>
    <mergeCell ref="AJ36:AJ38"/>
    <mergeCell ref="D27:D29"/>
    <mergeCell ref="O36:O38"/>
    <mergeCell ref="P36:P38"/>
    <mergeCell ref="E12:E14"/>
    <mergeCell ref="R15:R17"/>
    <mergeCell ref="I15:I17"/>
    <mergeCell ref="T12:T14"/>
    <mergeCell ref="N39:N41"/>
    <mergeCell ref="L39:L41"/>
    <mergeCell ref="M24:M25"/>
    <mergeCell ref="D39:D41"/>
    <mergeCell ref="F39:F41"/>
    <mergeCell ref="Q36:Q38"/>
    <mergeCell ref="M36:M38"/>
    <mergeCell ref="AH33:AH35"/>
    <mergeCell ref="R36:R38"/>
    <mergeCell ref="R39:R41"/>
    <mergeCell ref="H36:H38"/>
    <mergeCell ref="AI18:AI20"/>
    <mergeCell ref="E18:E20"/>
    <mergeCell ref="D12:D14"/>
    <mergeCell ref="J15:J17"/>
    <mergeCell ref="K15:K17"/>
    <mergeCell ref="AE15:AE17"/>
    <mergeCell ref="AJ18:AJ20"/>
    <mergeCell ref="AH21:AH23"/>
    <mergeCell ref="AI24:AI25"/>
    <mergeCell ref="U5:AB5"/>
    <mergeCell ref="AC39:AC41"/>
    <mergeCell ref="AC30:AC32"/>
    <mergeCell ref="N30:N32"/>
    <mergeCell ref="AI45:AI47"/>
    <mergeCell ref="AD66:AD67"/>
    <mergeCell ref="AE66:AE67"/>
    <mergeCell ref="AF66:AF67"/>
    <mergeCell ref="AG66:AG67"/>
    <mergeCell ref="L36:L38"/>
    <mergeCell ref="R30:R32"/>
    <mergeCell ref="S36:S38"/>
    <mergeCell ref="Q30:Q32"/>
    <mergeCell ref="I36:I38"/>
    <mergeCell ref="AG45:AG47"/>
    <mergeCell ref="AH45:AH47"/>
    <mergeCell ref="N48:N50"/>
    <mergeCell ref="AF57:AF59"/>
    <mergeCell ref="AF63:AF65"/>
    <mergeCell ref="AH57:AH59"/>
    <mergeCell ref="AH51:AH53"/>
    <mergeCell ref="AI33:AI35"/>
    <mergeCell ref="AG30:AG32"/>
    <mergeCell ref="AH30:AH32"/>
    <mergeCell ref="AF45:AF47"/>
    <mergeCell ref="AE42:AE44"/>
    <mergeCell ref="AH36:AH38"/>
    <mergeCell ref="AC63:AC65"/>
    <mergeCell ref="AC60:AC62"/>
    <mergeCell ref="AC66:AC67"/>
    <mergeCell ref="O66:O67"/>
    <mergeCell ref="P66:P67"/>
    <mergeCell ref="O3:S3"/>
    <mergeCell ref="D2:L3"/>
    <mergeCell ref="M2:M8"/>
    <mergeCell ref="U4:V4"/>
    <mergeCell ref="AI12:AI14"/>
    <mergeCell ref="AC15:AC17"/>
    <mergeCell ref="AI4:AJ4"/>
    <mergeCell ref="T2:T8"/>
    <mergeCell ref="AC12:AC14"/>
    <mergeCell ref="AG4:AH4"/>
    <mergeCell ref="AC4:AD4"/>
    <mergeCell ref="Y4:Z4"/>
    <mergeCell ref="AC5:AJ5"/>
    <mergeCell ref="H9:K9"/>
    <mergeCell ref="G12:G14"/>
    <mergeCell ref="AF73:AF75"/>
    <mergeCell ref="J12:J14"/>
    <mergeCell ref="AJ12:AJ14"/>
    <mergeCell ref="AG39:AG41"/>
    <mergeCell ref="AH39:AH41"/>
    <mergeCell ref="AI39:AI41"/>
    <mergeCell ref="P39:P41"/>
    <mergeCell ref="AE36:AE38"/>
    <mergeCell ref="AF36:AF38"/>
    <mergeCell ref="P15:P17"/>
    <mergeCell ref="K12:K14"/>
    <mergeCell ref="AF27:AF29"/>
    <mergeCell ref="H27:H29"/>
    <mergeCell ref="N15:N17"/>
    <mergeCell ref="AJ39:AJ41"/>
    <mergeCell ref="G18:G20"/>
    <mergeCell ref="D9:G9"/>
    <mergeCell ref="E15:E17"/>
    <mergeCell ref="A12:A14"/>
    <mergeCell ref="AF15:AF17"/>
    <mergeCell ref="AI15:AI17"/>
    <mergeCell ref="B2:B8"/>
    <mergeCell ref="C2:C8"/>
    <mergeCell ref="A10:AJ10"/>
    <mergeCell ref="A15:A17"/>
    <mergeCell ref="D15:D17"/>
    <mergeCell ref="C12:C14"/>
    <mergeCell ref="AE12:AE14"/>
    <mergeCell ref="AG12:AG14"/>
    <mergeCell ref="AH15:AH17"/>
    <mergeCell ref="AH12:AH14"/>
    <mergeCell ref="A11:AJ11"/>
    <mergeCell ref="L4:L8"/>
    <mergeCell ref="M12:M14"/>
    <mergeCell ref="O15:O17"/>
    <mergeCell ref="T15:T17"/>
    <mergeCell ref="B15:B17"/>
    <mergeCell ref="C15:C17"/>
    <mergeCell ref="W4:X4"/>
    <mergeCell ref="AE4:AF4"/>
    <mergeCell ref="AA4:AB4"/>
    <mergeCell ref="AD12:AD14"/>
    <mergeCell ref="H12:H14"/>
    <mergeCell ref="AJ15:AJ17"/>
    <mergeCell ref="AG15:AG17"/>
    <mergeCell ref="M15:M17"/>
    <mergeCell ref="AC2:AJ3"/>
    <mergeCell ref="P5:P8"/>
    <mergeCell ref="Q12:Q14"/>
    <mergeCell ref="J21:J23"/>
    <mergeCell ref="L21:L23"/>
    <mergeCell ref="R21:R23"/>
    <mergeCell ref="AD24:AD25"/>
    <mergeCell ref="B21:B23"/>
    <mergeCell ref="C27:C29"/>
    <mergeCell ref="D36:D38"/>
    <mergeCell ref="E36:E38"/>
    <mergeCell ref="AF39:AF41"/>
    <mergeCell ref="AE39:AE41"/>
    <mergeCell ref="A1:AG1"/>
    <mergeCell ref="H4:K8"/>
    <mergeCell ref="P12:P14"/>
    <mergeCell ref="L12:L14"/>
    <mergeCell ref="O12:O14"/>
    <mergeCell ref="N12:N14"/>
    <mergeCell ref="O4:O8"/>
    <mergeCell ref="P4:S4"/>
    <mergeCell ref="A2:A8"/>
    <mergeCell ref="U2:AB3"/>
    <mergeCell ref="S15:S17"/>
    <mergeCell ref="L15:L17"/>
    <mergeCell ref="AD15:AD17"/>
    <mergeCell ref="AF12:AF14"/>
    <mergeCell ref="U7:AB7"/>
    <mergeCell ref="AC7:AJ7"/>
    <mergeCell ref="F15:F17"/>
    <mergeCell ref="B12:B14"/>
    <mergeCell ref="I12:I14"/>
    <mergeCell ref="G15:G17"/>
    <mergeCell ref="H15:H17"/>
    <mergeCell ref="Q15:Q17"/>
    <mergeCell ref="I57:I59"/>
    <mergeCell ref="K57:K59"/>
    <mergeCell ref="P51:P53"/>
    <mergeCell ref="M45:M47"/>
    <mergeCell ref="D21:D23"/>
    <mergeCell ref="F21:F23"/>
    <mergeCell ref="T21:T23"/>
    <mergeCell ref="Q21:Q23"/>
    <mergeCell ref="P21:P23"/>
    <mergeCell ref="E33:E35"/>
    <mergeCell ref="Q33:Q35"/>
    <mergeCell ref="E21:E23"/>
    <mergeCell ref="O39:O41"/>
    <mergeCell ref="H30:H32"/>
    <mergeCell ref="AD36:AD38"/>
    <mergeCell ref="AG36:AG38"/>
    <mergeCell ref="I18:I20"/>
    <mergeCell ref="L18:L20"/>
    <mergeCell ref="K18:K20"/>
    <mergeCell ref="AE21:AE23"/>
    <mergeCell ref="AF33:AF35"/>
    <mergeCell ref="AD18:AD20"/>
    <mergeCell ref="N21:N23"/>
    <mergeCell ref="M21:M23"/>
    <mergeCell ref="AD21:AD23"/>
    <mergeCell ref="O18:O20"/>
    <mergeCell ref="T18:T20"/>
    <mergeCell ref="J18:J20"/>
    <mergeCell ref="AF24:AF25"/>
    <mergeCell ref="L33:L35"/>
    <mergeCell ref="M30:M32"/>
    <mergeCell ref="R18:R20"/>
    <mergeCell ref="AD42:AD44"/>
    <mergeCell ref="H57:H59"/>
    <mergeCell ref="S57:S59"/>
    <mergeCell ref="Q39:Q41"/>
    <mergeCell ref="J39:J41"/>
    <mergeCell ref="M39:M41"/>
    <mergeCell ref="AD57:AD59"/>
    <mergeCell ref="Q18:Q20"/>
    <mergeCell ref="S76:S78"/>
    <mergeCell ref="S91:S93"/>
    <mergeCell ref="J73:J75"/>
    <mergeCell ref="T73:T75"/>
    <mergeCell ref="R73:R75"/>
    <mergeCell ref="M73:M75"/>
    <mergeCell ref="AD85:AD87"/>
    <mergeCell ref="AD79:AD81"/>
    <mergeCell ref="S79:S81"/>
    <mergeCell ref="N60:N62"/>
    <mergeCell ref="M18:M20"/>
    <mergeCell ref="AC21:AC23"/>
    <mergeCell ref="K39:K41"/>
    <mergeCell ref="I33:I35"/>
    <mergeCell ref="N18:N20"/>
    <mergeCell ref="K33:K35"/>
    <mergeCell ref="O21:O23"/>
    <mergeCell ref="Q48:Q50"/>
    <mergeCell ref="R48:R50"/>
    <mergeCell ref="P48:P50"/>
    <mergeCell ref="H48:H50"/>
    <mergeCell ref="J57:J59"/>
    <mergeCell ref="L57:L59"/>
    <mergeCell ref="J42:J44"/>
    <mergeCell ref="F73:F75"/>
    <mergeCell ref="E73:E75"/>
    <mergeCell ref="B85:B87"/>
    <mergeCell ref="B94:B96"/>
    <mergeCell ref="B79:B81"/>
    <mergeCell ref="L88:L90"/>
    <mergeCell ref="K88:K90"/>
    <mergeCell ref="J85:J87"/>
    <mergeCell ref="G76:G78"/>
    <mergeCell ref="H85:H87"/>
    <mergeCell ref="E79:E81"/>
    <mergeCell ref="A73:A75"/>
    <mergeCell ref="B91:B93"/>
    <mergeCell ref="D88:D90"/>
    <mergeCell ref="A85:A87"/>
    <mergeCell ref="A79:A81"/>
    <mergeCell ref="B88:B90"/>
    <mergeCell ref="D79:D81"/>
    <mergeCell ref="F82:F84"/>
    <mergeCell ref="G88:G90"/>
    <mergeCell ref="L79:L81"/>
    <mergeCell ref="G82:G84"/>
    <mergeCell ref="K91:K93"/>
    <mergeCell ref="H82:H84"/>
    <mergeCell ref="F76:F78"/>
    <mergeCell ref="B76:B78"/>
    <mergeCell ref="A76:A78"/>
    <mergeCell ref="L76:L78"/>
    <mergeCell ref="B82:B84"/>
    <mergeCell ref="C85:C87"/>
    <mergeCell ref="D85:D87"/>
    <mergeCell ref="E82:E84"/>
    <mergeCell ref="AJ51:AJ53"/>
    <mergeCell ref="F48:F50"/>
    <mergeCell ref="AF48:AF50"/>
    <mergeCell ref="AG48:AG50"/>
    <mergeCell ref="S48:S50"/>
    <mergeCell ref="AD48:AD50"/>
    <mergeCell ref="M51:M53"/>
    <mergeCell ref="T48:T50"/>
    <mergeCell ref="A48:A50"/>
    <mergeCell ref="L51:L53"/>
    <mergeCell ref="J51:J53"/>
    <mergeCell ref="I51:I53"/>
    <mergeCell ref="G51:G53"/>
    <mergeCell ref="AJ48:AJ50"/>
    <mergeCell ref="O48:O50"/>
    <mergeCell ref="G48:G50"/>
    <mergeCell ref="S63:S65"/>
    <mergeCell ref="AJ60:AJ62"/>
    <mergeCell ref="AE48:AE50"/>
    <mergeCell ref="B63:B65"/>
    <mergeCell ref="AH63:AH65"/>
    <mergeCell ref="R51:R53"/>
    <mergeCell ref="B57:B59"/>
    <mergeCell ref="A63:A65"/>
    <mergeCell ref="D57:D59"/>
    <mergeCell ref="A57:A59"/>
    <mergeCell ref="E60:E62"/>
    <mergeCell ref="AJ63:AJ65"/>
    <mergeCell ref="AE57:AE59"/>
    <mergeCell ref="R57:R59"/>
    <mergeCell ref="AE60:AE62"/>
    <mergeCell ref="O57:O59"/>
    <mergeCell ref="AJ42:AJ44"/>
    <mergeCell ref="J48:J50"/>
    <mergeCell ref="H45:H47"/>
    <mergeCell ref="E42:E44"/>
    <mergeCell ref="F42:F44"/>
    <mergeCell ref="L45:L47"/>
    <mergeCell ref="AC51:AC53"/>
    <mergeCell ref="J45:J47"/>
    <mergeCell ref="O51:O53"/>
    <mergeCell ref="A42:A44"/>
    <mergeCell ref="G42:G44"/>
    <mergeCell ref="B48:B50"/>
    <mergeCell ref="C60:C62"/>
    <mergeCell ref="AD63:AD65"/>
    <mergeCell ref="L42:L44"/>
    <mergeCell ref="AC45:AC47"/>
    <mergeCell ref="R45:R47"/>
    <mergeCell ref="Q45:Q47"/>
    <mergeCell ref="T42:T44"/>
    <mergeCell ref="S45:S47"/>
    <mergeCell ref="C42:C44"/>
    <mergeCell ref="B45:B47"/>
    <mergeCell ref="D45:D47"/>
    <mergeCell ref="AI63:AI65"/>
    <mergeCell ref="AI60:AI62"/>
    <mergeCell ref="A51:A53"/>
    <mergeCell ref="A45:A47"/>
    <mergeCell ref="AJ45:AJ47"/>
    <mergeCell ref="S42:S44"/>
    <mergeCell ref="AD45:AD47"/>
    <mergeCell ref="N57:N59"/>
    <mergeCell ref="AD51:AD53"/>
    <mergeCell ref="AE18:AE20"/>
    <mergeCell ref="A27:A29"/>
    <mergeCell ref="B27:B29"/>
    <mergeCell ref="A21:A23"/>
    <mergeCell ref="F60:F62"/>
    <mergeCell ref="A66:C67"/>
    <mergeCell ref="M68:M69"/>
    <mergeCell ref="N79:N81"/>
    <mergeCell ref="K94:K96"/>
    <mergeCell ref="L124:L126"/>
    <mergeCell ref="N124:N126"/>
    <mergeCell ref="G60:G62"/>
    <mergeCell ref="I60:I62"/>
    <mergeCell ref="N68:N69"/>
    <mergeCell ref="B60:B62"/>
    <mergeCell ref="T63:T65"/>
    <mergeCell ref="C51:C53"/>
    <mergeCell ref="B42:B44"/>
    <mergeCell ref="E57:E59"/>
    <mergeCell ref="F57:F59"/>
    <mergeCell ref="E51:E53"/>
    <mergeCell ref="F45:F47"/>
    <mergeCell ref="G45:G47"/>
    <mergeCell ref="E45:E47"/>
    <mergeCell ref="H51:H53"/>
    <mergeCell ref="F51:F53"/>
    <mergeCell ref="K51:K53"/>
    <mergeCell ref="P60:P62"/>
    <mergeCell ref="M63:M65"/>
    <mergeCell ref="P45:P47"/>
    <mergeCell ref="O45:O47"/>
    <mergeCell ref="G21:G23"/>
    <mergeCell ref="AF21:AF23"/>
    <mergeCell ref="G27:G29"/>
    <mergeCell ref="D30:D32"/>
    <mergeCell ref="E30:E32"/>
    <mergeCell ref="H24:K25"/>
    <mergeCell ref="N24:N25"/>
    <mergeCell ref="S27:S29"/>
    <mergeCell ref="A26:AJ26"/>
    <mergeCell ref="B51:B53"/>
    <mergeCell ref="D51:D53"/>
    <mergeCell ref="A18:A20"/>
    <mergeCell ref="B18:B20"/>
    <mergeCell ref="C18:C20"/>
    <mergeCell ref="N27:N29"/>
    <mergeCell ref="AF18:AF20"/>
    <mergeCell ref="AE27:AE29"/>
    <mergeCell ref="L27:L29"/>
    <mergeCell ref="E27:E29"/>
    <mergeCell ref="F18:F20"/>
    <mergeCell ref="P18:P20"/>
    <mergeCell ref="S18:S20"/>
    <mergeCell ref="A33:A35"/>
    <mergeCell ref="AD30:AD32"/>
    <mergeCell ref="C33:C35"/>
    <mergeCell ref="H21:H23"/>
    <mergeCell ref="N45:N47"/>
    <mergeCell ref="AC36:AC38"/>
    <mergeCell ref="N51:N53"/>
    <mergeCell ref="AC42:AC44"/>
    <mergeCell ref="P42:P44"/>
    <mergeCell ref="O42:O44"/>
    <mergeCell ref="R42:R44"/>
    <mergeCell ref="AH24:AH25"/>
    <mergeCell ref="O24:O25"/>
    <mergeCell ref="P27:P29"/>
    <mergeCell ref="AG24:AG25"/>
    <mergeCell ref="P24:P25"/>
    <mergeCell ref="T24:T25"/>
    <mergeCell ref="M27:M29"/>
    <mergeCell ref="AG51:AG53"/>
    <mergeCell ref="AF51:AF53"/>
    <mergeCell ref="AF30:AF32"/>
    <mergeCell ref="M66:M67"/>
    <mergeCell ref="N66:N67"/>
    <mergeCell ref="AG21:AG23"/>
    <mergeCell ref="I21:I23"/>
    <mergeCell ref="AE24:AE25"/>
    <mergeCell ref="J30:J32"/>
    <mergeCell ref="T33:T35"/>
    <mergeCell ref="O33:O35"/>
    <mergeCell ref="R33:R35"/>
    <mergeCell ref="P33:P35"/>
    <mergeCell ref="K30:K32"/>
    <mergeCell ref="AC33:AC35"/>
    <mergeCell ref="P30:P32"/>
    <mergeCell ref="J27:J29"/>
    <mergeCell ref="K27:K29"/>
    <mergeCell ref="R27:R29"/>
    <mergeCell ref="J33:J35"/>
    <mergeCell ref="I27:I29"/>
    <mergeCell ref="M33:M35"/>
    <mergeCell ref="AD27:AD29"/>
    <mergeCell ref="T27:T29"/>
    <mergeCell ref="O27:O29"/>
    <mergeCell ref="C21:C23"/>
    <mergeCell ref="E76:E78"/>
    <mergeCell ref="C88:C90"/>
    <mergeCell ref="D60:D62"/>
    <mergeCell ref="T79:T81"/>
    <mergeCell ref="P85:P87"/>
    <mergeCell ref="O63:O65"/>
    <mergeCell ref="E48:E50"/>
    <mergeCell ref="T60:T62"/>
    <mergeCell ref="R82:R84"/>
    <mergeCell ref="Q66:Q67"/>
    <mergeCell ref="R66:R67"/>
    <mergeCell ref="S66:S67"/>
    <mergeCell ref="T66:T67"/>
    <mergeCell ref="S39:S41"/>
    <mergeCell ref="E39:E41"/>
    <mergeCell ref="F30:F32"/>
    <mergeCell ref="F27:F29"/>
    <mergeCell ref="G33:G35"/>
    <mergeCell ref="D24:G25"/>
    <mergeCell ref="A24:C25"/>
    <mergeCell ref="A30:A32"/>
    <mergeCell ref="B30:B32"/>
    <mergeCell ref="C57:C59"/>
    <mergeCell ref="H60:H62"/>
    <mergeCell ref="M60:M62"/>
    <mergeCell ref="Q57:Q59"/>
    <mergeCell ref="D48:D50"/>
    <mergeCell ref="B73:B75"/>
    <mergeCell ref="D73:D75"/>
    <mergeCell ref="K45:K47"/>
    <mergeCell ref="T39:T41"/>
    <mergeCell ref="AG18:AG20"/>
    <mergeCell ref="K21:K23"/>
    <mergeCell ref="S24:S25"/>
    <mergeCell ref="AC18:AC20"/>
    <mergeCell ref="H18:H20"/>
    <mergeCell ref="L24:L25"/>
    <mergeCell ref="Q24:Q25"/>
    <mergeCell ref="AJ27:AJ29"/>
    <mergeCell ref="D33:D35"/>
    <mergeCell ref="AE30:AE32"/>
    <mergeCell ref="G30:G32"/>
    <mergeCell ref="AD33:AD35"/>
    <mergeCell ref="N33:N35"/>
    <mergeCell ref="C39:C41"/>
    <mergeCell ref="B39:B41"/>
    <mergeCell ref="T45:T47"/>
    <mergeCell ref="AD39:AD41"/>
    <mergeCell ref="D42:D44"/>
    <mergeCell ref="C45:C47"/>
    <mergeCell ref="S33:S35"/>
    <mergeCell ref="J36:J38"/>
    <mergeCell ref="AE33:AE35"/>
    <mergeCell ref="AJ24:AJ25"/>
    <mergeCell ref="AJ30:AJ32"/>
    <mergeCell ref="AI36:AI38"/>
    <mergeCell ref="Q27:Q29"/>
    <mergeCell ref="AI27:AI29"/>
    <mergeCell ref="AG27:AG29"/>
    <mergeCell ref="AH27:AH29"/>
    <mergeCell ref="AC24:AC25"/>
    <mergeCell ref="AH18:AH20"/>
    <mergeCell ref="S21:S23"/>
    <mergeCell ref="A36:A38"/>
    <mergeCell ref="B36:B38"/>
    <mergeCell ref="C36:C38"/>
    <mergeCell ref="G36:G38"/>
    <mergeCell ref="H39:H41"/>
    <mergeCell ref="C30:C32"/>
    <mergeCell ref="B33:B35"/>
    <mergeCell ref="C48:C50"/>
    <mergeCell ref="G39:G41"/>
    <mergeCell ref="K42:K44"/>
    <mergeCell ref="F36:F38"/>
    <mergeCell ref="F33:F35"/>
    <mergeCell ref="I39:I41"/>
    <mergeCell ref="N36:N38"/>
    <mergeCell ref="A39:A41"/>
    <mergeCell ref="O30:O32"/>
    <mergeCell ref="T51:T53"/>
    <mergeCell ref="T36:T38"/>
    <mergeCell ref="Q51:Q53"/>
    <mergeCell ref="L48:L50"/>
    <mergeCell ref="H42:H44"/>
    <mergeCell ref="I42:I44"/>
    <mergeCell ref="M42:M44"/>
    <mergeCell ref="K36:K38"/>
    <mergeCell ref="S51:S53"/>
    <mergeCell ref="M48:M50"/>
    <mergeCell ref="Q42:Q44"/>
    <mergeCell ref="K48:K50"/>
    <mergeCell ref="AF42:AF44"/>
    <mergeCell ref="AI130:AI132"/>
    <mergeCell ref="S127:S129"/>
    <mergeCell ref="S124:S126"/>
    <mergeCell ref="AC115:AC117"/>
    <mergeCell ref="A70:AJ70"/>
    <mergeCell ref="A71:AJ71"/>
    <mergeCell ref="L82:L84"/>
    <mergeCell ref="AI66:AI67"/>
    <mergeCell ref="AJ66:AJ67"/>
    <mergeCell ref="K73:K75"/>
    <mergeCell ref="AD68:AD69"/>
    <mergeCell ref="Q68:Q69"/>
    <mergeCell ref="AE79:AE81"/>
    <mergeCell ref="O76:O78"/>
    <mergeCell ref="AF85:AF87"/>
    <mergeCell ref="AJ76:AJ78"/>
    <mergeCell ref="P79:P81"/>
    <mergeCell ref="P127:P129"/>
    <mergeCell ref="G124:G126"/>
    <mergeCell ref="AD127:AD129"/>
    <mergeCell ref="AC127:AC129"/>
    <mergeCell ref="Q127:Q129"/>
    <mergeCell ref="E118:E120"/>
    <mergeCell ref="F118:F120"/>
    <mergeCell ref="N115:N117"/>
    <mergeCell ref="K115:K117"/>
    <mergeCell ref="O121:O122"/>
    <mergeCell ref="P121:P122"/>
    <mergeCell ref="Q121:Q122"/>
    <mergeCell ref="AH76:AH78"/>
    <mergeCell ref="O85:O87"/>
    <mergeCell ref="AG57:AG59"/>
    <mergeCell ref="S60:S62"/>
    <mergeCell ref="AC57:AC59"/>
    <mergeCell ref="R60:R62"/>
    <mergeCell ref="AD60:AD62"/>
    <mergeCell ref="AI152:AI154"/>
    <mergeCell ref="A229:AJ229"/>
    <mergeCell ref="E152:E154"/>
    <mergeCell ref="A152:A154"/>
    <mergeCell ref="AI133:AI135"/>
    <mergeCell ref="AJ68:AJ69"/>
    <mergeCell ref="AJ139:AJ141"/>
    <mergeCell ref="S88:S90"/>
    <mergeCell ref="G73:G75"/>
    <mergeCell ref="H73:H75"/>
    <mergeCell ref="A60:A62"/>
    <mergeCell ref="N63:N65"/>
    <mergeCell ref="J60:J62"/>
    <mergeCell ref="K60:K62"/>
    <mergeCell ref="AJ73:AJ75"/>
    <mergeCell ref="H139:H141"/>
    <mergeCell ref="N106:N108"/>
    <mergeCell ref="AG133:AG135"/>
    <mergeCell ref="AD121:AD122"/>
    <mergeCell ref="AG127:AG129"/>
    <mergeCell ref="AE124:AE126"/>
    <mergeCell ref="AH127:AH129"/>
    <mergeCell ref="AE127:AE129"/>
    <mergeCell ref="O127:O129"/>
    <mergeCell ref="AF68:AF69"/>
    <mergeCell ref="A68:C69"/>
    <mergeCell ref="G79:G81"/>
    <mergeCell ref="B204:B206"/>
    <mergeCell ref="AI73:AI75"/>
    <mergeCell ref="H79:H81"/>
    <mergeCell ref="AI118:AI120"/>
    <mergeCell ref="AJ118:AJ120"/>
    <mergeCell ref="AE97:AE99"/>
    <mergeCell ref="AC124:AC126"/>
    <mergeCell ref="AI68:AI69"/>
    <mergeCell ref="N76:N78"/>
    <mergeCell ref="AC103:AC105"/>
    <mergeCell ref="AC109:AC111"/>
    <mergeCell ref="AE115:AE117"/>
    <mergeCell ref="AF103:AF105"/>
    <mergeCell ref="AF76:AF78"/>
    <mergeCell ref="AE76:AE78"/>
    <mergeCell ref="AD76:AD78"/>
    <mergeCell ref="AI94:AI96"/>
    <mergeCell ref="M121:M122"/>
    <mergeCell ref="N121:N122"/>
    <mergeCell ref="Q118:Q120"/>
    <mergeCell ref="P112:P114"/>
    <mergeCell ref="AG115:AG117"/>
    <mergeCell ref="T68:T69"/>
    <mergeCell ref="S68:S69"/>
    <mergeCell ref="AI91:AI93"/>
    <mergeCell ref="T94:T96"/>
    <mergeCell ref="AE68:AE69"/>
    <mergeCell ref="P124:P126"/>
    <mergeCell ref="Q124:Q126"/>
    <mergeCell ref="AJ124:AJ126"/>
    <mergeCell ref="AH124:AH126"/>
    <mergeCell ref="AE161:AE163"/>
    <mergeCell ref="K149:K151"/>
    <mergeCell ref="AF155:AF157"/>
    <mergeCell ref="O149:O151"/>
    <mergeCell ref="AC152:AC154"/>
    <mergeCell ref="AD155:AD157"/>
    <mergeCell ref="AD161:AD163"/>
    <mergeCell ref="S149:S151"/>
    <mergeCell ref="T152:T154"/>
    <mergeCell ref="R204:R206"/>
    <mergeCell ref="N152:N154"/>
    <mergeCell ref="N155:N157"/>
    <mergeCell ref="H161:H163"/>
    <mergeCell ref="I161:I163"/>
    <mergeCell ref="R149:R151"/>
    <mergeCell ref="S204:S206"/>
    <mergeCell ref="AE152:AE154"/>
    <mergeCell ref="AF152:AF154"/>
    <mergeCell ref="AC149:AC151"/>
    <mergeCell ref="L155:L157"/>
    <mergeCell ref="P155:P157"/>
    <mergeCell ref="N204:N206"/>
    <mergeCell ref="J155:J157"/>
    <mergeCell ref="H204:H206"/>
    <mergeCell ref="AE204:AE206"/>
    <mergeCell ref="P161:P163"/>
    <mergeCell ref="Q161:Q163"/>
    <mergeCell ref="L204:L206"/>
    <mergeCell ref="P204:P206"/>
    <mergeCell ref="J161:J163"/>
    <mergeCell ref="J152:J154"/>
    <mergeCell ref="AD204:AD206"/>
    <mergeCell ref="L171:L173"/>
    <mergeCell ref="D161:D163"/>
    <mergeCell ref="F155:F157"/>
    <mergeCell ref="I155:I157"/>
    <mergeCell ref="I149:I151"/>
    <mergeCell ref="S211:S212"/>
    <mergeCell ref="Q211:Q212"/>
    <mergeCell ref="M209:M210"/>
    <mergeCell ref="AC207:AC208"/>
    <mergeCell ref="Q209:Q210"/>
    <mergeCell ref="AC209:AC210"/>
    <mergeCell ref="S207:S208"/>
    <mergeCell ref="J149:J151"/>
    <mergeCell ref="AC204:AC206"/>
    <mergeCell ref="Q204:Q206"/>
    <mergeCell ref="M204:M206"/>
    <mergeCell ref="K152:K154"/>
    <mergeCell ref="L149:L151"/>
    <mergeCell ref="R155:R157"/>
    <mergeCell ref="F204:F206"/>
    <mergeCell ref="H155:H157"/>
    <mergeCell ref="I204:I206"/>
    <mergeCell ref="K204:K206"/>
    <mergeCell ref="E204:E206"/>
    <mergeCell ref="L152:L154"/>
    <mergeCell ref="S152:S154"/>
    <mergeCell ref="E161:E163"/>
    <mergeCell ref="E155:E157"/>
    <mergeCell ref="N209:N210"/>
    <mergeCell ref="Q207:Q208"/>
    <mergeCell ref="O211:O212"/>
    <mergeCell ref="O204:O206"/>
    <mergeCell ref="J204:J206"/>
    <mergeCell ref="P145:P146"/>
    <mergeCell ref="N142:N144"/>
    <mergeCell ref="L142:L144"/>
    <mergeCell ref="K254:K256"/>
    <mergeCell ref="F239:F241"/>
    <mergeCell ref="B136:B138"/>
    <mergeCell ref="C136:C138"/>
    <mergeCell ref="B127:B129"/>
    <mergeCell ref="C130:C132"/>
    <mergeCell ref="G142:G144"/>
    <mergeCell ref="E142:E144"/>
    <mergeCell ref="AC155:AC157"/>
    <mergeCell ref="M155:M157"/>
    <mergeCell ref="A155:A157"/>
    <mergeCell ref="G152:G154"/>
    <mergeCell ref="B149:B151"/>
    <mergeCell ref="S230:S232"/>
    <mergeCell ref="S213:S214"/>
    <mergeCell ref="T209:T210"/>
    <mergeCell ref="A161:A163"/>
    <mergeCell ref="B161:B163"/>
    <mergeCell ref="A211:C212"/>
    <mergeCell ref="D152:D154"/>
    <mergeCell ref="D204:D206"/>
    <mergeCell ref="M161:M163"/>
    <mergeCell ref="O155:O157"/>
    <mergeCell ref="K155:K157"/>
    <mergeCell ref="P152:P154"/>
    <mergeCell ref="F168:F170"/>
    <mergeCell ref="G155:G157"/>
    <mergeCell ref="C161:C163"/>
    <mergeCell ref="C204:C206"/>
    <mergeCell ref="AH161:AH163"/>
    <mergeCell ref="F149:F151"/>
    <mergeCell ref="Q152:Q154"/>
    <mergeCell ref="AE155:AE157"/>
    <mergeCell ref="AH118:AH120"/>
    <mergeCell ref="AJ152:AJ154"/>
    <mergeCell ref="AF149:AF151"/>
    <mergeCell ref="AJ133:AJ135"/>
    <mergeCell ref="AH130:AH132"/>
    <mergeCell ref="AI127:AI129"/>
    <mergeCell ref="P233:P235"/>
    <mergeCell ref="O245:O247"/>
    <mergeCell ref="P239:P241"/>
    <mergeCell ref="AE209:AE210"/>
    <mergeCell ref="AF209:AF210"/>
    <mergeCell ref="T236:T237"/>
    <mergeCell ref="AH211:AH212"/>
    <mergeCell ref="AH236:AH237"/>
    <mergeCell ref="AJ233:AJ235"/>
    <mergeCell ref="AG211:AG212"/>
    <mergeCell ref="AE239:AE241"/>
    <mergeCell ref="S239:S241"/>
    <mergeCell ref="Q239:Q241"/>
    <mergeCell ref="AF239:AF241"/>
    <mergeCell ref="T245:T247"/>
    <mergeCell ref="AF215:AF216"/>
    <mergeCell ref="AJ230:AJ232"/>
    <mergeCell ref="AJ211:AJ212"/>
    <mergeCell ref="T230:T232"/>
    <mergeCell ref="O142:O144"/>
    <mergeCell ref="H145:H146"/>
    <mergeCell ref="O145:O146"/>
    <mergeCell ref="AH242:AH244"/>
    <mergeCell ref="AI242:AI244"/>
    <mergeCell ref="AJ242:AJ244"/>
    <mergeCell ref="O213:O214"/>
    <mergeCell ref="UTC310:UUI310"/>
    <mergeCell ref="TNJ310:TOP310"/>
    <mergeCell ref="AH88:AH90"/>
    <mergeCell ref="R24:R25"/>
    <mergeCell ref="AJ94:AJ96"/>
    <mergeCell ref="AH97:AH99"/>
    <mergeCell ref="AJ97:AJ99"/>
    <mergeCell ref="R233:R235"/>
    <mergeCell ref="S233:S235"/>
    <mergeCell ref="AD248:AD250"/>
    <mergeCell ref="W226:Y226"/>
    <mergeCell ref="AC215:AC216"/>
    <mergeCell ref="AC230:AC232"/>
    <mergeCell ref="T248:T250"/>
    <mergeCell ref="R209:R210"/>
    <mergeCell ref="AG161:AG163"/>
    <mergeCell ref="AG152:AG154"/>
    <mergeCell ref="AH204:AH206"/>
    <mergeCell ref="AG230:AG232"/>
    <mergeCell ref="AD236:AD237"/>
    <mergeCell ref="AC236:AC237"/>
    <mergeCell ref="AD233:AD235"/>
    <mergeCell ref="AC248:AC250"/>
    <mergeCell ref="T155:T157"/>
    <mergeCell ref="S155:S157"/>
    <mergeCell ref="AJ155:AJ157"/>
    <mergeCell ref="AG204:AG206"/>
    <mergeCell ref="AF161:AF163"/>
    <mergeCell ref="AH66:AH67"/>
    <mergeCell ref="AJ272:AJ273"/>
    <mergeCell ref="AI290:AI291"/>
    <mergeCell ref="MSY310:MUE310"/>
    <mergeCell ref="AI275:AI277"/>
    <mergeCell ref="AI161:AI163"/>
    <mergeCell ref="AG149:AG151"/>
    <mergeCell ref="VRF310:VSL310"/>
    <mergeCell ref="VJP310:VKV310"/>
    <mergeCell ref="SBH310:SCN310"/>
    <mergeCell ref="QWV310:QYB310"/>
    <mergeCell ref="QVO310:QWU310"/>
    <mergeCell ref="QRT310:QSZ310"/>
    <mergeCell ref="QTA310:QUG310"/>
    <mergeCell ref="SKE310:SLK310"/>
    <mergeCell ref="RDE310:REK310"/>
    <mergeCell ref="RBX310:RDD310"/>
    <mergeCell ref="SVP310:SWV310"/>
    <mergeCell ref="QIW310:QKC310"/>
    <mergeCell ref="QPF310:QQL310"/>
    <mergeCell ref="QFB310:QGH310"/>
    <mergeCell ref="QCN310:QDT310"/>
    <mergeCell ref="TTS310:TUY310"/>
    <mergeCell ref="UZL310:VAR310"/>
    <mergeCell ref="UFD310:UGJ310"/>
    <mergeCell ref="UGK310:UHQ310"/>
    <mergeCell ref="UMT310:UNZ310"/>
    <mergeCell ref="UPH310:UQN310"/>
    <mergeCell ref="TXN310:TYT310"/>
    <mergeCell ref="TYU310:UAA310"/>
    <mergeCell ref="UAB310:UBH310"/>
    <mergeCell ref="URV310:UTB310"/>
    <mergeCell ref="QGI310:QHO310"/>
    <mergeCell ref="UQO310:URU310"/>
    <mergeCell ref="REL310:RFR310"/>
    <mergeCell ref="RKU310:RMA310"/>
    <mergeCell ref="RWF310:RXL310"/>
    <mergeCell ref="RGZ310:RIF310"/>
    <mergeCell ref="QMR310:QNX310"/>
    <mergeCell ref="AJ209:AJ210"/>
    <mergeCell ref="AJ251:AJ253"/>
    <mergeCell ref="AJ257:AJ259"/>
    <mergeCell ref="AI251:AI253"/>
    <mergeCell ref="AH207:AH208"/>
    <mergeCell ref="AG209:AG210"/>
    <mergeCell ref="AJ204:AJ206"/>
    <mergeCell ref="AC257:AC259"/>
    <mergeCell ref="AE245:AE247"/>
    <mergeCell ref="AE230:AE232"/>
    <mergeCell ref="AE233:AE235"/>
    <mergeCell ref="AG236:AG237"/>
    <mergeCell ref="AI204:AI206"/>
    <mergeCell ref="AJ207:AJ208"/>
    <mergeCell ref="AI245:AI247"/>
    <mergeCell ref="AE215:AE216"/>
    <mergeCell ref="AG207:AG208"/>
    <mergeCell ref="AD215:AD216"/>
    <mergeCell ref="AF257:AF259"/>
    <mergeCell ref="AH254:AH256"/>
    <mergeCell ref="AI233:AI235"/>
    <mergeCell ref="AI254:AI256"/>
    <mergeCell ref="AG213:AG214"/>
    <mergeCell ref="AH213:AH214"/>
    <mergeCell ref="AH248:AH250"/>
    <mergeCell ref="AJ239:AJ241"/>
    <mergeCell ref="A213:C214"/>
    <mergeCell ref="P209:P210"/>
    <mergeCell ref="R242:R244"/>
    <mergeCell ref="M236:M237"/>
    <mergeCell ref="E254:E256"/>
    <mergeCell ref="T263:T265"/>
    <mergeCell ref="T266:T267"/>
    <mergeCell ref="Q260:Q261"/>
    <mergeCell ref="H260:H261"/>
    <mergeCell ref="M254:M256"/>
    <mergeCell ref="R254:R256"/>
    <mergeCell ref="N254:N256"/>
    <mergeCell ref="T251:T253"/>
    <mergeCell ref="R230:R232"/>
    <mergeCell ref="AD230:AD232"/>
    <mergeCell ref="L239:L241"/>
    <mergeCell ref="G263:G265"/>
    <mergeCell ref="T211:T212"/>
    <mergeCell ref="AD254:AD256"/>
    <mergeCell ref="AD245:AD247"/>
    <mergeCell ref="AC242:AC244"/>
    <mergeCell ref="AD242:AD244"/>
    <mergeCell ref="R239:R241"/>
    <mergeCell ref="K245:K247"/>
    <mergeCell ref="L251:L253"/>
    <mergeCell ref="M251:M253"/>
    <mergeCell ref="AC260:AC261"/>
    <mergeCell ref="H263:H265"/>
    <mergeCell ref="G233:G235"/>
    <mergeCell ref="P215:P216"/>
    <mergeCell ref="O215:O216"/>
    <mergeCell ref="AI236:AI237"/>
    <mergeCell ref="AI211:AI212"/>
    <mergeCell ref="AF245:AF247"/>
    <mergeCell ref="AG254:AG256"/>
    <mergeCell ref="AC239:AC241"/>
    <mergeCell ref="AD239:AD241"/>
    <mergeCell ref="AC245:AC247"/>
    <mergeCell ref="D278:D280"/>
    <mergeCell ref="F278:F280"/>
    <mergeCell ref="G278:G280"/>
    <mergeCell ref="G275:G277"/>
    <mergeCell ref="I269:I271"/>
    <mergeCell ref="H251:H253"/>
    <mergeCell ref="G266:G267"/>
    <mergeCell ref="I260:I261"/>
    <mergeCell ref="AD263:AD265"/>
    <mergeCell ref="E266:E267"/>
    <mergeCell ref="N275:N277"/>
    <mergeCell ref="O272:O273"/>
    <mergeCell ref="AE275:AE277"/>
    <mergeCell ref="F266:F267"/>
    <mergeCell ref="AF272:AF273"/>
    <mergeCell ref="L275:L277"/>
    <mergeCell ref="AG278:AG280"/>
    <mergeCell ref="R278:R280"/>
    <mergeCell ref="S248:S250"/>
    <mergeCell ref="S251:S253"/>
    <mergeCell ref="AG263:AG265"/>
    <mergeCell ref="S242:S244"/>
    <mergeCell ref="S254:S256"/>
    <mergeCell ref="AC275:AC277"/>
    <mergeCell ref="H242:H244"/>
    <mergeCell ref="AH257:AH259"/>
    <mergeCell ref="AD275:AD277"/>
    <mergeCell ref="T272:T273"/>
    <mergeCell ref="J251:J253"/>
    <mergeCell ref="L245:L247"/>
    <mergeCell ref="L257:L259"/>
    <mergeCell ref="H275:H277"/>
    <mergeCell ref="I275:I277"/>
    <mergeCell ref="I263:I265"/>
    <mergeCell ref="D263:D265"/>
    <mergeCell ref="E263:E265"/>
    <mergeCell ref="E260:E261"/>
    <mergeCell ref="F260:F261"/>
    <mergeCell ref="A272:C273"/>
    <mergeCell ref="O278:O280"/>
    <mergeCell ref="P278:P280"/>
    <mergeCell ref="J269:J271"/>
    <mergeCell ref="K269:K271"/>
    <mergeCell ref="M260:M261"/>
    <mergeCell ref="N263:N265"/>
    <mergeCell ref="L260:L261"/>
    <mergeCell ref="M269:M271"/>
    <mergeCell ref="N278:N280"/>
    <mergeCell ref="A274:AJ274"/>
    <mergeCell ref="AF275:AF277"/>
    <mergeCell ref="AF278:AF280"/>
    <mergeCell ref="A275:A277"/>
    <mergeCell ref="H269:H271"/>
    <mergeCell ref="P272:P273"/>
    <mergeCell ref="AE272:AE273"/>
    <mergeCell ref="J263:J265"/>
    <mergeCell ref="K251:K253"/>
    <mergeCell ref="AH263:AH265"/>
    <mergeCell ref="AJ263:AJ265"/>
    <mergeCell ref="AJ269:AJ271"/>
    <mergeCell ref="A257:A259"/>
    <mergeCell ref="D266:D267"/>
    <mergeCell ref="A251:A253"/>
    <mergeCell ref="AG269:AG271"/>
    <mergeCell ref="D251:D253"/>
    <mergeCell ref="D269:D271"/>
    <mergeCell ref="AI263:AI265"/>
    <mergeCell ref="L269:L271"/>
    <mergeCell ref="R275:R277"/>
    <mergeCell ref="R272:R273"/>
    <mergeCell ref="S263:S265"/>
    <mergeCell ref="Q266:Q267"/>
    <mergeCell ref="K263:K265"/>
    <mergeCell ref="P263:P265"/>
    <mergeCell ref="AD266:AD267"/>
    <mergeCell ref="O269:O271"/>
    <mergeCell ref="AI272:AI273"/>
    <mergeCell ref="S266:S267"/>
    <mergeCell ref="AH266:AH267"/>
    <mergeCell ref="Q263:Q265"/>
    <mergeCell ref="T269:T271"/>
    <mergeCell ref="AF263:AF265"/>
    <mergeCell ref="O263:O265"/>
    <mergeCell ref="AD260:AD261"/>
    <mergeCell ref="S275:S277"/>
    <mergeCell ref="AH272:AH273"/>
    <mergeCell ref="AD272:AD273"/>
    <mergeCell ref="AI260:AI261"/>
    <mergeCell ref="M263:M265"/>
    <mergeCell ref="L281:L283"/>
    <mergeCell ref="L287:L289"/>
    <mergeCell ref="Q290:Q291"/>
    <mergeCell ref="G272:G273"/>
    <mergeCell ref="O292:O293"/>
    <mergeCell ref="P281:P283"/>
    <mergeCell ref="JOL310:JPR310"/>
    <mergeCell ref="AJ281:AJ283"/>
    <mergeCell ref="FTL310:FUR310"/>
    <mergeCell ref="G260:G261"/>
    <mergeCell ref="CGB310:CHH310"/>
    <mergeCell ref="ELE310:EMK310"/>
    <mergeCell ref="DBQ310:DCW310"/>
    <mergeCell ref="DCX310:DED310"/>
    <mergeCell ref="CQF310:CRL310"/>
    <mergeCell ref="FIA310:FJG310"/>
    <mergeCell ref="DJG310:DKM310"/>
    <mergeCell ref="DKN310:DLT310"/>
    <mergeCell ref="CAZ310:CCF310"/>
    <mergeCell ref="AH294:AH295"/>
    <mergeCell ref="AJ296:AJ297"/>
    <mergeCell ref="GWQ310:GXW310"/>
    <mergeCell ref="IBC310:ICI310"/>
    <mergeCell ref="UP310:VV310"/>
    <mergeCell ref="BYL310:BZR310"/>
    <mergeCell ref="BPO310:BQU310"/>
    <mergeCell ref="CST310:CTZ310"/>
    <mergeCell ref="J292:J293"/>
    <mergeCell ref="AI292:AI293"/>
    <mergeCell ref="AJ290:AJ291"/>
    <mergeCell ref="AF294:AF295"/>
    <mergeCell ref="S294:S295"/>
    <mergeCell ref="OVN310:OWT310"/>
    <mergeCell ref="OUG310:OVM310"/>
    <mergeCell ref="MWT310:MXZ310"/>
    <mergeCell ref="JUU310:JWA310"/>
    <mergeCell ref="JNE310:JOK310"/>
    <mergeCell ref="IZF310:JAL310"/>
    <mergeCell ref="IUD310:IVJ310"/>
    <mergeCell ref="KKA310:KLG310"/>
    <mergeCell ref="OSZ310:OUF310"/>
    <mergeCell ref="BUQ310:BVW310"/>
    <mergeCell ref="BTJ310:BUP310"/>
    <mergeCell ref="LLY310:LNE310"/>
    <mergeCell ref="LUV310:LWB310"/>
    <mergeCell ref="IRP310:ISV310"/>
    <mergeCell ref="IWR310:IXX310"/>
    <mergeCell ref="CNR310:COX310"/>
    <mergeCell ref="CXV310:CZB310"/>
    <mergeCell ref="CWO310:CXU310"/>
    <mergeCell ref="OHO310:OIU310"/>
    <mergeCell ref="LSH310:LTN310"/>
    <mergeCell ref="CVH310:CWN310"/>
    <mergeCell ref="FJH310:FKN310"/>
    <mergeCell ref="NRB310:NSH310"/>
    <mergeCell ref="MRR310:MSX310"/>
    <mergeCell ref="NGX310:NID310"/>
    <mergeCell ref="MIU310:MKA310"/>
    <mergeCell ref="NFQ310:NGW310"/>
    <mergeCell ref="OCM310:ODS310"/>
    <mergeCell ref="DTK310:DUQ310"/>
    <mergeCell ref="JWB310:JXH310"/>
    <mergeCell ref="KHM310:KIS310"/>
    <mergeCell ref="MMP310:MNV310"/>
    <mergeCell ref="LID310:LJJ310"/>
    <mergeCell ref="FSE310:FTK310"/>
    <mergeCell ref="MVM310:MWS310"/>
    <mergeCell ref="MZH310:NAN310"/>
    <mergeCell ref="JTN310:JUT310"/>
    <mergeCell ref="NKS310:NLY310"/>
    <mergeCell ref="MCL310:MDR310"/>
    <mergeCell ref="KQJ310:KRP310"/>
    <mergeCell ref="NIE310:NJK310"/>
    <mergeCell ref="NEJ310:NFP310"/>
    <mergeCell ref="KMO310:KNU310"/>
    <mergeCell ref="KNV310:KPB310"/>
    <mergeCell ref="MDS310:MEY310"/>
    <mergeCell ref="KBD310:KCJ310"/>
    <mergeCell ref="IVK310:IWQ310"/>
    <mergeCell ref="HBS310:HCY310"/>
    <mergeCell ref="JPS310:JQY310"/>
    <mergeCell ref="DUR310:DVX310"/>
    <mergeCell ref="GJY310:GLE310"/>
    <mergeCell ref="KEY310:KGE310"/>
    <mergeCell ref="NYR310:NZX310"/>
    <mergeCell ref="IXY310:IZE310"/>
    <mergeCell ref="KVL310:KWR310"/>
    <mergeCell ref="NJL310:NKR310"/>
    <mergeCell ref="MEZ310:MGF310"/>
    <mergeCell ref="MGG310:MHM310"/>
    <mergeCell ref="NLZ310:NNF310"/>
    <mergeCell ref="F332:F334"/>
    <mergeCell ref="R352:R354"/>
    <mergeCell ref="I345:I347"/>
    <mergeCell ref="AE332:AE334"/>
    <mergeCell ref="AE329:AE331"/>
    <mergeCell ref="G329:G331"/>
    <mergeCell ref="L326:L328"/>
    <mergeCell ref="O345:O347"/>
    <mergeCell ref="R335:R337"/>
    <mergeCell ref="S332:S334"/>
    <mergeCell ref="F349:F351"/>
    <mergeCell ref="B342:B344"/>
    <mergeCell ref="E332:E334"/>
    <mergeCell ref="D332:D334"/>
    <mergeCell ref="B332:B334"/>
    <mergeCell ref="M335:M337"/>
    <mergeCell ref="N335:N337"/>
    <mergeCell ref="J352:J354"/>
    <mergeCell ref="N345:N347"/>
    <mergeCell ref="Q345:Q347"/>
    <mergeCell ref="G332:G334"/>
    <mergeCell ref="O338:O339"/>
    <mergeCell ref="O342:O344"/>
    <mergeCell ref="Q349:Q351"/>
    <mergeCell ref="D335:D337"/>
    <mergeCell ref="E335:E337"/>
    <mergeCell ref="G349:G351"/>
    <mergeCell ref="L345:L347"/>
    <mergeCell ref="D342:D344"/>
    <mergeCell ref="H338:H339"/>
    <mergeCell ref="AD345:AD347"/>
    <mergeCell ref="OZI310:PAO310"/>
    <mergeCell ref="AG320:AG322"/>
    <mergeCell ref="AJ320:AJ322"/>
    <mergeCell ref="PKT310:PLZ310"/>
    <mergeCell ref="PZZ310:QBF310"/>
    <mergeCell ref="CMK310:CNQ310"/>
    <mergeCell ref="ATZ310:AVF310"/>
    <mergeCell ref="OKC310:OLI310"/>
    <mergeCell ref="NSI310:NTO310"/>
    <mergeCell ref="PYS310:PZY310"/>
    <mergeCell ref="S320:S322"/>
    <mergeCell ref="PXL310:PYR310"/>
    <mergeCell ref="BFK310:BGQ310"/>
    <mergeCell ref="BQV310:BSB310"/>
    <mergeCell ref="DOI310:DPO310"/>
    <mergeCell ref="PEK310:PFQ310"/>
    <mergeCell ref="PIF310:PJL310"/>
    <mergeCell ref="PWE310:PXK310"/>
    <mergeCell ref="OLJ310:OMP310"/>
    <mergeCell ref="MYA310:MZG310"/>
    <mergeCell ref="PRC310:PSI310"/>
    <mergeCell ref="PNH310:PON310"/>
    <mergeCell ref="OFA310:OGG310"/>
    <mergeCell ref="PUX310:PWD310"/>
    <mergeCell ref="PPV310:PRB310"/>
    <mergeCell ref="AAY310:ACE310"/>
    <mergeCell ref="PFR310:PGX310"/>
    <mergeCell ref="AHH310:AIN310"/>
    <mergeCell ref="PDD310:PEJ310"/>
    <mergeCell ref="LKR310:LLX310"/>
    <mergeCell ref="MKB310:MLH310"/>
    <mergeCell ref="CCG310:CDM310"/>
    <mergeCell ref="RFS310:RGY310"/>
    <mergeCell ref="QZJ310:RAP310"/>
    <mergeCell ref="RYT310:RZZ310"/>
    <mergeCell ref="RJN310:RKT310"/>
    <mergeCell ref="AH320:AH322"/>
    <mergeCell ref="CHI310:CIO310"/>
    <mergeCell ref="PAP310:PBV310"/>
    <mergeCell ref="BJF310:BKL310"/>
    <mergeCell ref="O316:O318"/>
    <mergeCell ref="P316:P318"/>
    <mergeCell ref="QHP310:QIV310"/>
    <mergeCell ref="JGV310:JIB310"/>
    <mergeCell ref="JJJ310:JKP310"/>
    <mergeCell ref="ILG310:IMM310"/>
    <mergeCell ref="HX310:JD310"/>
    <mergeCell ref="LNF310:LOL310"/>
    <mergeCell ref="JZW310:KBC310"/>
    <mergeCell ref="LAN310:LBT310"/>
    <mergeCell ref="PSJ310:PTP310"/>
    <mergeCell ref="QKD310:QLJ310"/>
    <mergeCell ref="QUH310:QVN310"/>
    <mergeCell ref="NUW310:NWC310"/>
    <mergeCell ref="PTQ310:PUW310"/>
    <mergeCell ref="NDC310:NEI310"/>
    <mergeCell ref="LRA310:LSG310"/>
    <mergeCell ref="IGE310:IHK310"/>
    <mergeCell ref="IDQ310:IEW310"/>
    <mergeCell ref="JEH310:JFN310"/>
    <mergeCell ref="JFO310:JGU310"/>
    <mergeCell ref="JSG310:JTM310"/>
    <mergeCell ref="MBE310:MCK310"/>
    <mergeCell ref="PJM310:PKS310"/>
    <mergeCell ref="TRE310:TSK310"/>
    <mergeCell ref="RNI310:ROO310"/>
    <mergeCell ref="RMB310:RNH310"/>
    <mergeCell ref="TIH310:TJN310"/>
    <mergeCell ref="SUI310:SVO310"/>
    <mergeCell ref="SNZ310:SPF310"/>
    <mergeCell ref="UCP310:UDV310"/>
    <mergeCell ref="ASS310:ATY310"/>
    <mergeCell ref="SAA310:SBG310"/>
    <mergeCell ref="KSX310:KUD310"/>
    <mergeCell ref="NZY310:OBE310"/>
    <mergeCell ref="NNG310:NOM310"/>
    <mergeCell ref="NPU310:NRA310"/>
    <mergeCell ref="NXK310:NYQ310"/>
    <mergeCell ref="MHN310:MIT310"/>
    <mergeCell ref="LDB310:LEH310"/>
    <mergeCell ref="KGF310:KHL310"/>
    <mergeCell ref="EOZ310:EQF310"/>
    <mergeCell ref="IJZ310:ILF310"/>
    <mergeCell ref="LWC310:LXI310"/>
    <mergeCell ref="KXZ310:KZF310"/>
    <mergeCell ref="KWS310:KXY310"/>
    <mergeCell ref="TMC310:TNI310"/>
    <mergeCell ref="TKV310:TMB310"/>
    <mergeCell ref="SZK310:TAQ310"/>
    <mergeCell ref="SYD310:SZJ310"/>
    <mergeCell ref="SPG310:SQM310"/>
    <mergeCell ref="SMS310:SNY310"/>
    <mergeCell ref="RUY310:RWE310"/>
    <mergeCell ref="SIX310:SKD310"/>
    <mergeCell ref="SWW310:SYC310"/>
    <mergeCell ref="RXM310:RYS310"/>
    <mergeCell ref="VWH310:VXN310"/>
    <mergeCell ref="VPY310:VRE310"/>
    <mergeCell ref="BZS310:CAY310"/>
    <mergeCell ref="BKM310:BLS310"/>
    <mergeCell ref="GCI310:GDO310"/>
    <mergeCell ref="A310:AJ310"/>
    <mergeCell ref="OG310:PM310"/>
    <mergeCell ref="QU310:SA310"/>
    <mergeCell ref="SB310:TH310"/>
    <mergeCell ref="TI310:UO310"/>
    <mergeCell ref="FJ310:GP310"/>
    <mergeCell ref="CV310:EB310"/>
    <mergeCell ref="BO310:CU310"/>
    <mergeCell ref="AJV310:ALB310"/>
    <mergeCell ref="PN310:QT310"/>
    <mergeCell ref="BNA310:BOG310"/>
    <mergeCell ref="GQ310:HW310"/>
    <mergeCell ref="RPW310:RRC310"/>
    <mergeCell ref="RRD310:RSJ310"/>
    <mergeCell ref="QDU310:QFA310"/>
    <mergeCell ref="RTR310:RUX310"/>
    <mergeCell ref="VKW310:VMC310"/>
    <mergeCell ref="VBZ310:VDF310"/>
    <mergeCell ref="VDG310:VEM310"/>
    <mergeCell ref="UWX310:UYD310"/>
    <mergeCell ref="VII310:VJO310"/>
    <mergeCell ref="UDW310:UFC310"/>
    <mergeCell ref="VFU310:VHA310"/>
    <mergeCell ref="UHR310:UIX310"/>
    <mergeCell ref="ULM310:UMS310"/>
    <mergeCell ref="TPX310:TRD310"/>
    <mergeCell ref="JE310:KK310"/>
    <mergeCell ref="AI332:AI334"/>
    <mergeCell ref="K326:K328"/>
    <mergeCell ref="O326:O328"/>
    <mergeCell ref="O313:O315"/>
    <mergeCell ref="O296:O297"/>
    <mergeCell ref="A316:A318"/>
    <mergeCell ref="A320:A322"/>
    <mergeCell ref="G355:G357"/>
    <mergeCell ref="B329:B331"/>
    <mergeCell ref="C329:C331"/>
    <mergeCell ref="C332:C334"/>
    <mergeCell ref="A345:A347"/>
    <mergeCell ref="A341:AJ341"/>
    <mergeCell ref="J342:J344"/>
    <mergeCell ref="B355:B357"/>
    <mergeCell ref="K352:K354"/>
    <mergeCell ref="N352:N354"/>
    <mergeCell ref="C355:C357"/>
    <mergeCell ref="AH352:AH354"/>
    <mergeCell ref="A342:A344"/>
    <mergeCell ref="AJ349:AJ351"/>
    <mergeCell ref="AI352:AI354"/>
    <mergeCell ref="AC320:AC322"/>
    <mergeCell ref="G326:G328"/>
    <mergeCell ref="Q326:Q328"/>
    <mergeCell ref="H326:H328"/>
    <mergeCell ref="AH342:AH344"/>
    <mergeCell ref="A296:C297"/>
    <mergeCell ref="AE296:AE297"/>
    <mergeCell ref="AD296:AD297"/>
    <mergeCell ref="AE326:AE328"/>
    <mergeCell ref="B326:B328"/>
    <mergeCell ref="S287:S289"/>
    <mergeCell ref="AC290:AC291"/>
    <mergeCell ref="AG290:AG291"/>
    <mergeCell ref="M292:M293"/>
    <mergeCell ref="K292:K293"/>
    <mergeCell ref="R292:R293"/>
    <mergeCell ref="Q294:Q295"/>
    <mergeCell ref="AD294:AD295"/>
    <mergeCell ref="T294:T295"/>
    <mergeCell ref="AC294:AC295"/>
    <mergeCell ref="A301:C301"/>
    <mergeCell ref="A307:C307"/>
    <mergeCell ref="R296:R297"/>
    <mergeCell ref="Q281:Q283"/>
    <mergeCell ref="R287:R289"/>
    <mergeCell ref="M296:M297"/>
    <mergeCell ref="S292:S293"/>
    <mergeCell ref="A281:A283"/>
    <mergeCell ref="E287:E289"/>
    <mergeCell ref="T287:T289"/>
    <mergeCell ref="B281:B283"/>
    <mergeCell ref="A298:C298"/>
    <mergeCell ref="F290:F291"/>
    <mergeCell ref="G292:G293"/>
    <mergeCell ref="C281:C283"/>
    <mergeCell ref="N294:N295"/>
    <mergeCell ref="G281:G283"/>
    <mergeCell ref="I281:I283"/>
    <mergeCell ref="J281:J283"/>
    <mergeCell ref="AE294:AE295"/>
    <mergeCell ref="A300:C300"/>
    <mergeCell ref="AF290:AF291"/>
    <mergeCell ref="AE278:AE280"/>
    <mergeCell ref="J278:J280"/>
    <mergeCell ref="C278:C280"/>
    <mergeCell ref="T278:T280"/>
    <mergeCell ref="A278:A280"/>
    <mergeCell ref="T275:T277"/>
    <mergeCell ref="D290:D291"/>
    <mergeCell ref="E290:E291"/>
    <mergeCell ref="AD290:AD291"/>
    <mergeCell ref="AF292:AF293"/>
    <mergeCell ref="P292:P293"/>
    <mergeCell ref="L292:L293"/>
    <mergeCell ref="I287:I289"/>
    <mergeCell ref="AC287:AC289"/>
    <mergeCell ref="R290:R291"/>
    <mergeCell ref="AD292:AD293"/>
    <mergeCell ref="E292:E293"/>
    <mergeCell ref="N281:N283"/>
    <mergeCell ref="O281:O283"/>
    <mergeCell ref="M281:M283"/>
    <mergeCell ref="M290:M291"/>
    <mergeCell ref="AE290:AE291"/>
    <mergeCell ref="C287:C289"/>
    <mergeCell ref="K281:K283"/>
    <mergeCell ref="B287:B289"/>
    <mergeCell ref="AF281:AF283"/>
    <mergeCell ref="AD287:AD289"/>
    <mergeCell ref="AE287:AE289"/>
    <mergeCell ref="G287:G289"/>
    <mergeCell ref="K287:K289"/>
    <mergeCell ref="Q275:Q277"/>
    <mergeCell ref="H281:H283"/>
    <mergeCell ref="O332:O334"/>
    <mergeCell ref="H332:H334"/>
    <mergeCell ref="P329:P331"/>
    <mergeCell ref="AF320:AF322"/>
    <mergeCell ref="A311:AJ311"/>
    <mergeCell ref="AD313:AD315"/>
    <mergeCell ref="AC313:AC315"/>
    <mergeCell ref="B313:B315"/>
    <mergeCell ref="AJ313:AJ315"/>
    <mergeCell ref="AI313:AI315"/>
    <mergeCell ref="H316:H318"/>
    <mergeCell ref="B323:B325"/>
    <mergeCell ref="B320:B322"/>
    <mergeCell ref="A332:A334"/>
    <mergeCell ref="N332:N334"/>
    <mergeCell ref="J332:J334"/>
    <mergeCell ref="K332:K334"/>
    <mergeCell ref="E326:E328"/>
    <mergeCell ref="C313:C315"/>
    <mergeCell ref="T320:T322"/>
    <mergeCell ref="R316:R318"/>
    <mergeCell ref="A319:AJ319"/>
    <mergeCell ref="Q313:Q315"/>
    <mergeCell ref="G320:G322"/>
    <mergeCell ref="AE320:AE322"/>
    <mergeCell ref="A313:A315"/>
    <mergeCell ref="F323:F325"/>
    <mergeCell ref="AF326:AF328"/>
    <mergeCell ref="AD320:AD322"/>
    <mergeCell ref="AE323:AE325"/>
    <mergeCell ref="D326:D328"/>
    <mergeCell ref="AF329:AF331"/>
    <mergeCell ref="AC326:AC328"/>
    <mergeCell ref="T326:T328"/>
    <mergeCell ref="AD326:AD328"/>
    <mergeCell ref="S329:S331"/>
    <mergeCell ref="AG329:AG331"/>
    <mergeCell ref="P313:P315"/>
    <mergeCell ref="AJ326:AJ328"/>
    <mergeCell ref="L290:L291"/>
    <mergeCell ref="H287:H289"/>
    <mergeCell ref="E320:E322"/>
    <mergeCell ref="AD323:AD325"/>
    <mergeCell ref="K323:K325"/>
    <mergeCell ref="AG323:AG325"/>
    <mergeCell ref="S323:S325"/>
    <mergeCell ref="T323:T325"/>
    <mergeCell ref="AD329:AD331"/>
    <mergeCell ref="R329:R331"/>
    <mergeCell ref="I326:I328"/>
    <mergeCell ref="L320:L322"/>
    <mergeCell ref="S316:S318"/>
    <mergeCell ref="O323:O325"/>
    <mergeCell ref="P323:P325"/>
    <mergeCell ref="Q323:Q325"/>
    <mergeCell ref="H323:H325"/>
    <mergeCell ref="J316:J318"/>
    <mergeCell ref="O320:O322"/>
    <mergeCell ref="L316:L318"/>
    <mergeCell ref="K329:K331"/>
    <mergeCell ref="I316:I318"/>
    <mergeCell ref="AC316:AC318"/>
    <mergeCell ref="O329:O331"/>
    <mergeCell ref="Q329:Q331"/>
    <mergeCell ref="P320:P322"/>
    <mergeCell ref="R326:R328"/>
    <mergeCell ref="S326:S328"/>
    <mergeCell ref="M326:M328"/>
    <mergeCell ref="A329:A331"/>
    <mergeCell ref="AH345:AH347"/>
    <mergeCell ref="C345:C347"/>
    <mergeCell ref="C342:C344"/>
    <mergeCell ref="AE345:AE347"/>
    <mergeCell ref="D329:D331"/>
    <mergeCell ref="E329:E331"/>
    <mergeCell ref="T329:T331"/>
    <mergeCell ref="N326:N328"/>
    <mergeCell ref="AD332:AD334"/>
    <mergeCell ref="P338:P339"/>
    <mergeCell ref="K345:K347"/>
    <mergeCell ref="AG332:AG334"/>
    <mergeCell ref="AG335:AG337"/>
    <mergeCell ref="D338:D339"/>
    <mergeCell ref="A335:A337"/>
    <mergeCell ref="B335:B337"/>
    <mergeCell ref="C326:C328"/>
    <mergeCell ref="F345:F347"/>
    <mergeCell ref="P342:P344"/>
    <mergeCell ref="N342:N344"/>
    <mergeCell ref="E338:E339"/>
    <mergeCell ref="K335:K337"/>
    <mergeCell ref="A326:A328"/>
    <mergeCell ref="P326:P328"/>
    <mergeCell ref="M342:M344"/>
    <mergeCell ref="G338:G339"/>
    <mergeCell ref="AC335:AC337"/>
    <mergeCell ref="AD335:AD337"/>
    <mergeCell ref="H335:H337"/>
    <mergeCell ref="H342:H344"/>
    <mergeCell ref="I332:I334"/>
    <mergeCell ref="C361:C363"/>
    <mergeCell ref="B349:B351"/>
    <mergeCell ref="D345:D347"/>
    <mergeCell ref="I329:I331"/>
    <mergeCell ref="AI326:AI328"/>
    <mergeCell ref="F326:F328"/>
    <mergeCell ref="AF332:AF334"/>
    <mergeCell ref="J326:J328"/>
    <mergeCell ref="AI329:AI331"/>
    <mergeCell ref="AI349:AI351"/>
    <mergeCell ref="M329:M331"/>
    <mergeCell ref="N329:N331"/>
    <mergeCell ref="T338:T339"/>
    <mergeCell ref="S335:S337"/>
    <mergeCell ref="O335:O337"/>
    <mergeCell ref="P335:P337"/>
    <mergeCell ref="N338:N339"/>
    <mergeCell ref="K342:K344"/>
    <mergeCell ref="AE338:AE339"/>
    <mergeCell ref="I342:I344"/>
    <mergeCell ref="AH326:AH328"/>
    <mergeCell ref="L329:L331"/>
    <mergeCell ref="Q332:Q334"/>
    <mergeCell ref="D349:D351"/>
    <mergeCell ref="K338:K339"/>
    <mergeCell ref="L338:L339"/>
    <mergeCell ref="N349:N351"/>
    <mergeCell ref="L332:L334"/>
    <mergeCell ref="T335:T337"/>
    <mergeCell ref="AH329:AH331"/>
    <mergeCell ref="AC329:AC331"/>
    <mergeCell ref="AH358:AH360"/>
    <mergeCell ref="AE355:AE357"/>
    <mergeCell ref="T342:T344"/>
    <mergeCell ref="AC342:AC344"/>
    <mergeCell ref="J355:J357"/>
    <mergeCell ref="H352:H354"/>
    <mergeCell ref="C352:C354"/>
    <mergeCell ref="A358:A360"/>
    <mergeCell ref="B358:B360"/>
    <mergeCell ref="M352:M354"/>
    <mergeCell ref="F352:F354"/>
    <mergeCell ref="K358:K360"/>
    <mergeCell ref="L342:L344"/>
    <mergeCell ref="F355:F357"/>
    <mergeCell ref="D352:D354"/>
    <mergeCell ref="B352:B354"/>
    <mergeCell ref="R358:R360"/>
    <mergeCell ref="S352:S354"/>
    <mergeCell ref="O358:O360"/>
    <mergeCell ref="H355:H357"/>
    <mergeCell ref="L352:L354"/>
    <mergeCell ref="O355:O357"/>
    <mergeCell ref="C349:C351"/>
    <mergeCell ref="H345:H347"/>
    <mergeCell ref="Q342:Q344"/>
    <mergeCell ref="A355:A357"/>
    <mergeCell ref="A352:A354"/>
    <mergeCell ref="D355:D357"/>
    <mergeCell ref="A349:A351"/>
    <mergeCell ref="F342:F344"/>
    <mergeCell ref="AC380:AC382"/>
    <mergeCell ref="G364:G366"/>
    <mergeCell ref="Q367:Q368"/>
    <mergeCell ref="C364:C366"/>
    <mergeCell ref="AJ374:AJ376"/>
    <mergeCell ref="AJ367:AJ368"/>
    <mergeCell ref="AH364:AH366"/>
    <mergeCell ref="D364:D366"/>
    <mergeCell ref="C374:C376"/>
    <mergeCell ref="E380:E382"/>
    <mergeCell ref="D383:D385"/>
    <mergeCell ref="T383:T385"/>
    <mergeCell ref="A373:AJ373"/>
    <mergeCell ref="C383:C385"/>
    <mergeCell ref="K364:K366"/>
    <mergeCell ref="H380:H382"/>
    <mergeCell ref="A383:A385"/>
    <mergeCell ref="M364:M366"/>
    <mergeCell ref="Q369:Q370"/>
    <mergeCell ref="AC369:AC370"/>
    <mergeCell ref="AC374:AC376"/>
    <mergeCell ref="E364:E366"/>
    <mergeCell ref="E355:E357"/>
    <mergeCell ref="O367:O368"/>
    <mergeCell ref="O364:O366"/>
    <mergeCell ref="R369:R370"/>
    <mergeCell ref="N374:N376"/>
    <mergeCell ref="S364:S366"/>
    <mergeCell ref="G342:G344"/>
    <mergeCell ref="AH361:AH363"/>
    <mergeCell ref="S349:S351"/>
    <mergeCell ref="AG326:AG328"/>
    <mergeCell ref="M320:M322"/>
    <mergeCell ref="I320:I322"/>
    <mergeCell ref="Q320:Q322"/>
    <mergeCell ref="R320:R322"/>
    <mergeCell ref="J323:J325"/>
    <mergeCell ref="AH401:AH403"/>
    <mergeCell ref="AG395:AG397"/>
    <mergeCell ref="N401:N403"/>
    <mergeCell ref="O401:O403"/>
    <mergeCell ref="R398:R399"/>
    <mergeCell ref="N395:N397"/>
    <mergeCell ref="P401:P403"/>
    <mergeCell ref="Q401:Q403"/>
    <mergeCell ref="P398:P399"/>
    <mergeCell ref="AG398:AG399"/>
    <mergeCell ref="AE342:AE344"/>
    <mergeCell ref="Q392:Q394"/>
    <mergeCell ref="S401:S403"/>
    <mergeCell ref="P395:P397"/>
    <mergeCell ref="O398:O399"/>
    <mergeCell ref="I392:I394"/>
    <mergeCell ref="M398:M399"/>
    <mergeCell ref="S389:S391"/>
    <mergeCell ref="AF323:AF325"/>
    <mergeCell ref="R349:R351"/>
    <mergeCell ref="AC345:AC347"/>
    <mergeCell ref="AF355:AF357"/>
    <mergeCell ref="L335:L337"/>
    <mergeCell ref="AD369:AD370"/>
    <mergeCell ref="K355:K357"/>
    <mergeCell ref="AE361:AE363"/>
    <mergeCell ref="AH313:AH315"/>
    <mergeCell ref="BSC310:BTI310"/>
    <mergeCell ref="BCW310:BEC310"/>
    <mergeCell ref="GQH310:GRN310"/>
    <mergeCell ref="A312:AJ312"/>
    <mergeCell ref="D316:D318"/>
    <mergeCell ref="ISW310:IUC310"/>
    <mergeCell ref="LBU310:LDA310"/>
    <mergeCell ref="EWP310:EXV310"/>
    <mergeCell ref="LXJ310:LYP310"/>
    <mergeCell ref="LOM310:LPS310"/>
    <mergeCell ref="IHL310:IIR310"/>
    <mergeCell ref="HFN310:HGT310"/>
    <mergeCell ref="HZV310:IBB310"/>
    <mergeCell ref="KLH310:KMN310"/>
    <mergeCell ref="LJK310:LKQ310"/>
    <mergeCell ref="LGW310:LIC310"/>
    <mergeCell ref="IQI310:IRO310"/>
    <mergeCell ref="JLX310:JND310"/>
    <mergeCell ref="AE313:AE315"/>
    <mergeCell ref="EC310:FI310"/>
    <mergeCell ref="IIS310:IJY310"/>
    <mergeCell ref="HLW310:HNC310"/>
    <mergeCell ref="GMM310:GNS310"/>
    <mergeCell ref="GBB310:GCH310"/>
    <mergeCell ref="AI316:AI318"/>
    <mergeCell ref="DLU310:DNA310"/>
    <mergeCell ref="FGT310:FHZ310"/>
    <mergeCell ref="ERN310:EST310"/>
    <mergeCell ref="AET310:AFZ310"/>
    <mergeCell ref="FXG310:FYM310"/>
    <mergeCell ref="FUS310:FVY310"/>
    <mergeCell ref="C320:C322"/>
    <mergeCell ref="D320:D322"/>
    <mergeCell ref="F320:F322"/>
    <mergeCell ref="AF316:AF318"/>
    <mergeCell ref="E316:E318"/>
    <mergeCell ref="F316:F318"/>
    <mergeCell ref="D323:D325"/>
    <mergeCell ref="B316:B318"/>
    <mergeCell ref="C316:C318"/>
    <mergeCell ref="TSL310:TTR310"/>
    <mergeCell ref="XCA310:XDG310"/>
    <mergeCell ref="AG316:AG318"/>
    <mergeCell ref="D313:D315"/>
    <mergeCell ref="SRU310:STA310"/>
    <mergeCell ref="STB310:SUH310"/>
    <mergeCell ref="WYF310:WZL310"/>
    <mergeCell ref="DAJ310:DBP310"/>
    <mergeCell ref="EML310:ENR310"/>
    <mergeCell ref="DFL310:DGR310"/>
    <mergeCell ref="EEV310:EGB310"/>
    <mergeCell ref="AJ316:AJ318"/>
    <mergeCell ref="CJW310:CLC310"/>
    <mergeCell ref="DEE310:DFK310"/>
    <mergeCell ref="CIP310:CJV310"/>
    <mergeCell ref="CUA310:CVG310"/>
    <mergeCell ref="AH316:AH318"/>
    <mergeCell ref="CDN310:CET310"/>
    <mergeCell ref="WFE310:WGK310"/>
    <mergeCell ref="CRM310:CSS310"/>
    <mergeCell ref="CLD310:CMJ310"/>
    <mergeCell ref="AZB310:BAH310"/>
    <mergeCell ref="OQL310:ORR310"/>
    <mergeCell ref="SQN310:SRT310"/>
    <mergeCell ref="BAI310:BBO310"/>
    <mergeCell ref="KIT310:KJZ310"/>
    <mergeCell ref="EJX310:ELD310"/>
    <mergeCell ref="GGD310:GHJ310"/>
    <mergeCell ref="HWA310:HXG310"/>
    <mergeCell ref="HGU310:HIA310"/>
    <mergeCell ref="FLV310:FNB310"/>
    <mergeCell ref="XDH310:XEH310"/>
    <mergeCell ref="M313:M315"/>
    <mergeCell ref="Q316:Q318"/>
    <mergeCell ref="R313:R315"/>
    <mergeCell ref="G313:G315"/>
    <mergeCell ref="WRW310:WTC310"/>
    <mergeCell ref="WTD310:WUJ310"/>
    <mergeCell ref="WUK310:WVQ310"/>
    <mergeCell ref="WVR310:WWX310"/>
    <mergeCell ref="WWY310:WYE310"/>
    <mergeCell ref="WMU310:WOA310"/>
    <mergeCell ref="AE316:AE318"/>
    <mergeCell ref="K316:K318"/>
    <mergeCell ref="M316:M318"/>
    <mergeCell ref="VEN310:VFT310"/>
    <mergeCell ref="VVA310:VWG310"/>
    <mergeCell ref="WKG310:WLM310"/>
    <mergeCell ref="WQP310:WRV310"/>
    <mergeCell ref="N316:N318"/>
    <mergeCell ref="WLN310:WMT310"/>
    <mergeCell ref="UOA310:UPG310"/>
    <mergeCell ref="WIZ310:WKF310"/>
    <mergeCell ref="VTT310:VUZ310"/>
    <mergeCell ref="NWD310:NXJ310"/>
    <mergeCell ref="XAT310:XBZ310"/>
    <mergeCell ref="NON310:NPT310"/>
    <mergeCell ref="WZM310:XAS310"/>
    <mergeCell ref="NAO310:NBU310"/>
    <mergeCell ref="NBV310:NDB310"/>
    <mergeCell ref="BHY310:BJE310"/>
    <mergeCell ref="EDO310:EEU310"/>
    <mergeCell ref="FEF310:FFL310"/>
    <mergeCell ref="T316:T318"/>
    <mergeCell ref="G316:G318"/>
    <mergeCell ref="AF313:AF315"/>
    <mergeCell ref="AC352:AC354"/>
    <mergeCell ref="G345:G347"/>
    <mergeCell ref="M332:M334"/>
    <mergeCell ref="F329:F331"/>
    <mergeCell ref="T332:T334"/>
    <mergeCell ref="E313:E315"/>
    <mergeCell ref="N313:N315"/>
    <mergeCell ref="T313:T315"/>
    <mergeCell ref="S313:S315"/>
    <mergeCell ref="N323:N325"/>
    <mergeCell ref="I335:I337"/>
    <mergeCell ref="T345:T347"/>
    <mergeCell ref="J345:J347"/>
    <mergeCell ref="E345:E347"/>
    <mergeCell ref="S345:S347"/>
    <mergeCell ref="P349:P351"/>
    <mergeCell ref="AF335:AF337"/>
    <mergeCell ref="AF352:AF354"/>
    <mergeCell ref="T352:T354"/>
    <mergeCell ref="AE335:AE337"/>
    <mergeCell ref="R338:R339"/>
    <mergeCell ref="F335:F337"/>
    <mergeCell ref="AH349:AH351"/>
    <mergeCell ref="AD349:AD351"/>
    <mergeCell ref="AI345:AI347"/>
    <mergeCell ref="AI335:AI337"/>
    <mergeCell ref="E342:E344"/>
    <mergeCell ref="A338:C339"/>
    <mergeCell ref="G335:G337"/>
    <mergeCell ref="AD342:AD344"/>
    <mergeCell ref="AE352:AE354"/>
    <mergeCell ref="AF342:AF344"/>
    <mergeCell ref="AF338:AF339"/>
    <mergeCell ref="AF345:AF347"/>
    <mergeCell ref="A340:AJ340"/>
    <mergeCell ref="AJ338:AJ339"/>
    <mergeCell ref="AJ342:AJ344"/>
    <mergeCell ref="AG349:AG351"/>
    <mergeCell ref="AI342:AI344"/>
    <mergeCell ref="G352:G354"/>
    <mergeCell ref="AC349:AC351"/>
    <mergeCell ref="C335:C337"/>
    <mergeCell ref="Q335:Q337"/>
    <mergeCell ref="AJ335:AJ337"/>
    <mergeCell ref="AH335:AH337"/>
    <mergeCell ref="O352:O354"/>
    <mergeCell ref="AE349:AE351"/>
    <mergeCell ref="AF349:AF351"/>
    <mergeCell ref="T349:T351"/>
    <mergeCell ref="L349:L351"/>
    <mergeCell ref="K349:K351"/>
    <mergeCell ref="S342:S344"/>
    <mergeCell ref="E349:E351"/>
    <mergeCell ref="A323:A325"/>
    <mergeCell ref="L323:L325"/>
    <mergeCell ref="C323:C325"/>
    <mergeCell ref="E323:E325"/>
    <mergeCell ref="I349:I351"/>
    <mergeCell ref="J389:J391"/>
    <mergeCell ref="P386:P388"/>
    <mergeCell ref="I386:I388"/>
    <mergeCell ref="P389:P391"/>
    <mergeCell ref="N358:N360"/>
    <mergeCell ref="G386:G388"/>
    <mergeCell ref="A374:A376"/>
    <mergeCell ref="M358:M360"/>
    <mergeCell ref="A361:A363"/>
    <mergeCell ref="B364:B366"/>
    <mergeCell ref="A364:A366"/>
    <mergeCell ref="Q338:Q339"/>
    <mergeCell ref="I338:I339"/>
    <mergeCell ref="J338:J339"/>
    <mergeCell ref="I323:I325"/>
    <mergeCell ref="O386:O388"/>
    <mergeCell ref="C380:C382"/>
    <mergeCell ref="H358:H360"/>
    <mergeCell ref="L355:L357"/>
    <mergeCell ref="B361:B363"/>
    <mergeCell ref="M361:M363"/>
    <mergeCell ref="F338:F339"/>
    <mergeCell ref="J335:J337"/>
    <mergeCell ref="P332:P334"/>
    <mergeCell ref="J329:J331"/>
    <mergeCell ref="H329:H331"/>
    <mergeCell ref="M338:M339"/>
    <mergeCell ref="O349:O351"/>
    <mergeCell ref="P345:P347"/>
    <mergeCell ref="A348:AJ348"/>
    <mergeCell ref="AJ352:AJ354"/>
    <mergeCell ref="I352:I354"/>
    <mergeCell ref="AG355:AG357"/>
    <mergeCell ref="P367:P368"/>
    <mergeCell ref="O369:O370"/>
    <mergeCell ref="S374:S376"/>
    <mergeCell ref="AD364:AD366"/>
    <mergeCell ref="AE364:AE366"/>
    <mergeCell ref="N364:N366"/>
    <mergeCell ref="P358:P360"/>
    <mergeCell ref="AF358:AF360"/>
    <mergeCell ref="O374:O376"/>
    <mergeCell ref="P364:P366"/>
    <mergeCell ref="AI361:AI363"/>
    <mergeCell ref="AI364:AI366"/>
    <mergeCell ref="AJ361:AJ363"/>
    <mergeCell ref="J358:J360"/>
    <mergeCell ref="I355:I357"/>
    <mergeCell ref="H349:H351"/>
    <mergeCell ref="M345:M347"/>
    <mergeCell ref="R345:R347"/>
    <mergeCell ref="S361:S363"/>
    <mergeCell ref="H364:H366"/>
    <mergeCell ref="I358:I360"/>
    <mergeCell ref="R374:R376"/>
    <mergeCell ref="O361:O363"/>
    <mergeCell ref="C358:C360"/>
    <mergeCell ref="B345:B347"/>
    <mergeCell ref="S358:S360"/>
    <mergeCell ref="AD352:AD354"/>
    <mergeCell ref="P352:P354"/>
    <mergeCell ref="Q352:Q354"/>
    <mergeCell ref="M377:M379"/>
    <mergeCell ref="O377:O379"/>
    <mergeCell ref="L377:L379"/>
    <mergeCell ref="H377:H379"/>
    <mergeCell ref="K377:K379"/>
    <mergeCell ref="I380:I382"/>
    <mergeCell ref="L407:L409"/>
    <mergeCell ref="Q404:Q406"/>
    <mergeCell ref="M395:M397"/>
    <mergeCell ref="H404:H406"/>
    <mergeCell ref="M404:M406"/>
    <mergeCell ref="J404:J406"/>
    <mergeCell ref="J364:J366"/>
    <mergeCell ref="R367:R368"/>
    <mergeCell ref="I364:I366"/>
    <mergeCell ref="L364:L366"/>
    <mergeCell ref="AD361:AD363"/>
    <mergeCell ref="P355:P357"/>
    <mergeCell ref="N355:N357"/>
    <mergeCell ref="Q398:Q399"/>
    <mergeCell ref="K395:K397"/>
    <mergeCell ref="C395:C397"/>
    <mergeCell ref="S398:S399"/>
    <mergeCell ref="C404:C406"/>
    <mergeCell ref="A407:A409"/>
    <mergeCell ref="A398:C399"/>
    <mergeCell ref="E395:E397"/>
    <mergeCell ref="A413:A415"/>
    <mergeCell ref="N413:N415"/>
    <mergeCell ref="AD401:AD403"/>
    <mergeCell ref="AE401:AE403"/>
    <mergeCell ref="H407:H409"/>
    <mergeCell ref="AF401:AF403"/>
    <mergeCell ref="AC413:AC415"/>
    <mergeCell ref="D413:D415"/>
    <mergeCell ref="G380:G382"/>
    <mergeCell ref="E383:E385"/>
    <mergeCell ref="S383:S385"/>
    <mergeCell ref="P383:P385"/>
    <mergeCell ref="F380:F382"/>
    <mergeCell ref="N386:N388"/>
    <mergeCell ref="A404:A406"/>
    <mergeCell ref="J395:J397"/>
    <mergeCell ref="A395:A397"/>
    <mergeCell ref="G395:G397"/>
    <mergeCell ref="B407:B409"/>
    <mergeCell ref="D404:D406"/>
    <mergeCell ref="J392:J394"/>
    <mergeCell ref="A389:A391"/>
    <mergeCell ref="A392:A394"/>
    <mergeCell ref="C392:C394"/>
    <mergeCell ref="AD395:AD397"/>
    <mergeCell ref="D395:D397"/>
    <mergeCell ref="AH367:AH368"/>
    <mergeCell ref="T367:T368"/>
    <mergeCell ref="N361:N363"/>
    <mergeCell ref="P361:P363"/>
    <mergeCell ref="T361:T363"/>
    <mergeCell ref="I389:I391"/>
    <mergeCell ref="K380:K382"/>
    <mergeCell ref="N380:N382"/>
    <mergeCell ref="L380:L382"/>
    <mergeCell ref="I383:I385"/>
    <mergeCell ref="J383:J385"/>
    <mergeCell ref="AF383:AF385"/>
    <mergeCell ref="AE383:AE385"/>
    <mergeCell ref="AF380:AF382"/>
    <mergeCell ref="R364:R366"/>
    <mergeCell ref="S367:S368"/>
    <mergeCell ref="AG364:AG366"/>
    <mergeCell ref="AG369:AG370"/>
    <mergeCell ref="AF377:AF379"/>
    <mergeCell ref="AF407:AF409"/>
    <mergeCell ref="AE413:AE415"/>
    <mergeCell ref="L416:L418"/>
    <mergeCell ref="AF416:AF418"/>
    <mergeCell ref="S413:S415"/>
    <mergeCell ref="I401:I403"/>
    <mergeCell ref="AJ404:AJ406"/>
    <mergeCell ref="AJ401:AJ403"/>
    <mergeCell ref="AH407:AH409"/>
    <mergeCell ref="I404:I406"/>
    <mergeCell ref="K404:K406"/>
    <mergeCell ref="O407:O409"/>
    <mergeCell ref="R407:R409"/>
    <mergeCell ref="J407:J409"/>
    <mergeCell ref="J410:J412"/>
    <mergeCell ref="N410:N412"/>
    <mergeCell ref="AH395:AH397"/>
    <mergeCell ref="AE395:AE397"/>
    <mergeCell ref="L395:L397"/>
    <mergeCell ref="Q395:Q397"/>
    <mergeCell ref="L404:L406"/>
    <mergeCell ref="AC407:AC409"/>
    <mergeCell ref="P404:P406"/>
    <mergeCell ref="N398:N399"/>
    <mergeCell ref="AE398:AE399"/>
    <mergeCell ref="P407:P409"/>
    <mergeCell ref="G401:G403"/>
    <mergeCell ref="AC401:AC403"/>
    <mergeCell ref="R404:R406"/>
    <mergeCell ref="F404:F406"/>
    <mergeCell ref="C407:C409"/>
    <mergeCell ref="J422:J424"/>
    <mergeCell ref="K419:K421"/>
    <mergeCell ref="K413:K415"/>
    <mergeCell ref="AJ416:AJ418"/>
    <mergeCell ref="AD419:AD421"/>
    <mergeCell ref="AE419:AE421"/>
    <mergeCell ref="T410:T412"/>
    <mergeCell ref="S407:S409"/>
    <mergeCell ref="B404:B406"/>
    <mergeCell ref="J419:J421"/>
    <mergeCell ref="AF419:AF421"/>
    <mergeCell ref="AD407:AD409"/>
    <mergeCell ref="J401:J403"/>
    <mergeCell ref="T401:T403"/>
    <mergeCell ref="F419:F421"/>
    <mergeCell ref="G422:G424"/>
    <mergeCell ref="E413:E415"/>
    <mergeCell ref="K410:K412"/>
    <mergeCell ref="F410:F412"/>
    <mergeCell ref="E407:E409"/>
    <mergeCell ref="D407:D409"/>
    <mergeCell ref="O404:O406"/>
    <mergeCell ref="I407:I409"/>
    <mergeCell ref="E401:E403"/>
    <mergeCell ref="AG416:AG418"/>
    <mergeCell ref="AI416:AI418"/>
    <mergeCell ref="AE407:AE409"/>
    <mergeCell ref="F407:F409"/>
    <mergeCell ref="F401:F403"/>
    <mergeCell ref="K401:K403"/>
    <mergeCell ref="AJ419:AJ421"/>
    <mergeCell ref="AF404:AF406"/>
    <mergeCell ref="AI395:AI397"/>
    <mergeCell ref="AI401:AI403"/>
    <mergeCell ref="AG413:AG415"/>
    <mergeCell ref="AH413:AH415"/>
    <mergeCell ref="Q380:Q382"/>
    <mergeCell ref="AC392:AC394"/>
    <mergeCell ref="N425:N426"/>
    <mergeCell ref="M425:M426"/>
    <mergeCell ref="P425:P426"/>
    <mergeCell ref="AG425:AG426"/>
    <mergeCell ref="S425:S426"/>
    <mergeCell ref="T419:T421"/>
    <mergeCell ref="AJ407:AJ409"/>
    <mergeCell ref="AC422:AC424"/>
    <mergeCell ref="AG407:AG409"/>
    <mergeCell ref="M407:M409"/>
    <mergeCell ref="M401:M403"/>
    <mergeCell ref="AF398:AF399"/>
    <mergeCell ref="AJ398:AJ399"/>
    <mergeCell ref="Q407:Q409"/>
    <mergeCell ref="AG401:AG403"/>
    <mergeCell ref="K422:K424"/>
    <mergeCell ref="L401:L403"/>
    <mergeCell ref="K386:K388"/>
    <mergeCell ref="AC386:AC388"/>
    <mergeCell ref="AF389:AF391"/>
    <mergeCell ref="AJ413:AJ415"/>
    <mergeCell ref="AJ425:AJ426"/>
    <mergeCell ref="S422:S424"/>
    <mergeCell ref="AJ422:AJ424"/>
    <mergeCell ref="T422:T424"/>
    <mergeCell ref="S404:S406"/>
    <mergeCell ref="T398:T399"/>
    <mergeCell ref="AD422:AD424"/>
    <mergeCell ref="AE422:AE424"/>
    <mergeCell ref="AD398:AD399"/>
    <mergeCell ref="T407:T409"/>
    <mergeCell ref="AJ380:AJ382"/>
    <mergeCell ref="R401:R403"/>
    <mergeCell ref="T380:T382"/>
    <mergeCell ref="O395:O397"/>
    <mergeCell ref="Q410:Q412"/>
    <mergeCell ref="R410:R412"/>
    <mergeCell ref="AI425:AI426"/>
    <mergeCell ref="AJ389:AJ391"/>
    <mergeCell ref="AJ395:AJ397"/>
    <mergeCell ref="AF395:AF397"/>
    <mergeCell ref="T392:T394"/>
    <mergeCell ref="AE392:AE394"/>
    <mergeCell ref="R392:R394"/>
    <mergeCell ref="AH422:AH424"/>
    <mergeCell ref="AE404:AE406"/>
    <mergeCell ref="AD413:AD415"/>
    <mergeCell ref="AI407:AI409"/>
    <mergeCell ref="AH398:AH399"/>
    <mergeCell ref="T404:T406"/>
    <mergeCell ref="AD404:AD406"/>
    <mergeCell ref="S395:S397"/>
    <mergeCell ref="T395:T397"/>
    <mergeCell ref="HTM310:HUS310"/>
    <mergeCell ref="HEG310:HFM310"/>
    <mergeCell ref="FNC310:FOI310"/>
    <mergeCell ref="HYO310:HZU310"/>
    <mergeCell ref="AI398:AI399"/>
    <mergeCell ref="M389:M391"/>
    <mergeCell ref="AI389:AI391"/>
    <mergeCell ref="N404:N406"/>
    <mergeCell ref="AC395:AC397"/>
    <mergeCell ref="AI404:AI406"/>
    <mergeCell ref="AF413:AF415"/>
    <mergeCell ref="AG410:AG412"/>
    <mergeCell ref="N392:N394"/>
    <mergeCell ref="AC338:AC339"/>
    <mergeCell ref="AD338:AD339"/>
    <mergeCell ref="S338:S339"/>
    <mergeCell ref="R355:R357"/>
    <mergeCell ref="AC364:AC366"/>
    <mergeCell ref="AH392:AH394"/>
    <mergeCell ref="FCY310:FEE310"/>
    <mergeCell ref="EGC310:EHI310"/>
    <mergeCell ref="EHJ310:EIP310"/>
    <mergeCell ref="GDP310:GEV310"/>
    <mergeCell ref="AJ345:AJ347"/>
    <mergeCell ref="AC358:AC360"/>
    <mergeCell ref="AG342:AG344"/>
    <mergeCell ref="AH338:AH339"/>
    <mergeCell ref="AH377:AH379"/>
    <mergeCell ref="AI410:AI412"/>
    <mergeCell ref="M349:M351"/>
    <mergeCell ref="T364:T366"/>
    <mergeCell ref="R395:R397"/>
    <mergeCell ref="MZ310:OF310"/>
    <mergeCell ref="AJ410:AJ412"/>
    <mergeCell ref="AG404:AG406"/>
    <mergeCell ref="M386:M388"/>
    <mergeCell ref="AE377:AE379"/>
    <mergeCell ref="M369:M370"/>
    <mergeCell ref="T377:T379"/>
    <mergeCell ref="BVX310:BXD310"/>
    <mergeCell ref="FKO310:FLU310"/>
    <mergeCell ref="GLF310:GML310"/>
    <mergeCell ref="CEU310:CGA310"/>
    <mergeCell ref="GZE310:HAK310"/>
    <mergeCell ref="JKQ310:JLW310"/>
    <mergeCell ref="INU310:IPA310"/>
    <mergeCell ref="HOK310:HPQ310"/>
    <mergeCell ref="GVJ310:GWP310"/>
    <mergeCell ref="AD392:AD394"/>
    <mergeCell ref="AE369:AE370"/>
    <mergeCell ref="AF374:AF376"/>
    <mergeCell ref="O383:O385"/>
    <mergeCell ref="AI374:AI376"/>
    <mergeCell ref="AH380:AH382"/>
    <mergeCell ref="AG383:AG385"/>
    <mergeCell ref="ESU310:EUA310"/>
    <mergeCell ref="ENS310:EOY310"/>
    <mergeCell ref="FPQ310:FQW310"/>
    <mergeCell ref="CZC310:DAI310"/>
    <mergeCell ref="DQW310:DSC310"/>
    <mergeCell ref="BXE310:BYK310"/>
    <mergeCell ref="EVI310:EWO310"/>
    <mergeCell ref="FFM310:FGS310"/>
    <mergeCell ref="FYN310:FZT310"/>
    <mergeCell ref="ODT310:OEZ310"/>
    <mergeCell ref="GHK310:GIQ310"/>
    <mergeCell ref="ICJ310:IDP310"/>
    <mergeCell ref="EIQ310:EJW310"/>
    <mergeCell ref="SDV310:SFB310"/>
    <mergeCell ref="QYC310:QZI310"/>
    <mergeCell ref="RAQ310:RBW310"/>
    <mergeCell ref="AJ329:AJ331"/>
    <mergeCell ref="BGR310:BHX310"/>
    <mergeCell ref="LS310:MY310"/>
    <mergeCell ref="ACF310:ADL310"/>
    <mergeCell ref="FBR310:FCX310"/>
    <mergeCell ref="ECH310:EDN310"/>
    <mergeCell ref="AIO310:AJU310"/>
    <mergeCell ref="GUC310:GVI310"/>
    <mergeCell ref="KDR310:KEX310"/>
    <mergeCell ref="JDA310:JEG310"/>
    <mergeCell ref="HXH310:HYN310"/>
    <mergeCell ref="DYM310:DZS310"/>
    <mergeCell ref="DZT310:EAZ310"/>
    <mergeCell ref="FZU310:GBA310"/>
    <mergeCell ref="FQX310:FSD310"/>
    <mergeCell ref="FVZ310:FXF310"/>
    <mergeCell ref="EUB310:EVH310"/>
    <mergeCell ref="DNB310:DOH310"/>
    <mergeCell ref="EQG310:ERM310"/>
    <mergeCell ref="SCO310:SDU310"/>
    <mergeCell ref="QNY310:QPE310"/>
    <mergeCell ref="JIC310:JJI310"/>
    <mergeCell ref="IMN310:INT310"/>
    <mergeCell ref="IPB310:IQH310"/>
    <mergeCell ref="ROP310:RPV310"/>
    <mergeCell ref="AH355:AH357"/>
    <mergeCell ref="AG345:AG347"/>
    <mergeCell ref="AG358:AG360"/>
    <mergeCell ref="AG352:AG354"/>
    <mergeCell ref="AC355:AC357"/>
    <mergeCell ref="AG338:AG339"/>
    <mergeCell ref="AI323:AI325"/>
    <mergeCell ref="R332:R334"/>
    <mergeCell ref="OWU310:OYA310"/>
    <mergeCell ref="JYP310:JZV310"/>
    <mergeCell ref="MNW310:MPC310"/>
    <mergeCell ref="LYQ310:LZW310"/>
    <mergeCell ref="LZX310:MBD310"/>
    <mergeCell ref="MLI310:MMO310"/>
    <mergeCell ref="HPR310:HQX310"/>
    <mergeCell ref="HQY310:HSE310"/>
    <mergeCell ref="HIB310:HJH310"/>
    <mergeCell ref="HJI310:HKO310"/>
    <mergeCell ref="EBA310:ECG310"/>
    <mergeCell ref="EXW310:EZC310"/>
    <mergeCell ref="DSD310:DTJ310"/>
    <mergeCell ref="KUE310:KVK310"/>
    <mergeCell ref="KPC310:KQI310"/>
    <mergeCell ref="NTP310:NUV310"/>
    <mergeCell ref="HND310:HOJ310"/>
    <mergeCell ref="LFP310:LGV310"/>
    <mergeCell ref="LEI310:LFO310"/>
    <mergeCell ref="KCK310:KDQ310"/>
    <mergeCell ref="FOJ310:FPP310"/>
    <mergeCell ref="AD355:AD357"/>
    <mergeCell ref="AH323:AH325"/>
    <mergeCell ref="AD316:AD318"/>
    <mergeCell ref="J349:J351"/>
    <mergeCell ref="AC367:AC368"/>
    <mergeCell ref="S355:S357"/>
    <mergeCell ref="N377:N379"/>
    <mergeCell ref="T355:T357"/>
    <mergeCell ref="E352:E354"/>
    <mergeCell ref="Q364:Q366"/>
    <mergeCell ref="E377:E379"/>
    <mergeCell ref="R361:R363"/>
    <mergeCell ref="M355:M357"/>
    <mergeCell ref="Q355:Q357"/>
    <mergeCell ref="AWN310:AXT310"/>
    <mergeCell ref="ZR310:AAX310"/>
    <mergeCell ref="AXU310:AZA310"/>
    <mergeCell ref="Q358:Q360"/>
    <mergeCell ref="AG313:AG315"/>
    <mergeCell ref="AJ355:AJ357"/>
    <mergeCell ref="AI338:AI339"/>
    <mergeCell ref="ARL310:ASR310"/>
    <mergeCell ref="T358:T360"/>
    <mergeCell ref="AJ358:AJ360"/>
    <mergeCell ref="AI358:AI360"/>
    <mergeCell ref="ALC310:AMI310"/>
    <mergeCell ref="AE358:AE360"/>
    <mergeCell ref="AD358:AD360"/>
    <mergeCell ref="AI320:AI322"/>
    <mergeCell ref="AJ323:AJ325"/>
    <mergeCell ref="AI355:AI357"/>
    <mergeCell ref="R342:R344"/>
    <mergeCell ref="AC332:AC334"/>
    <mergeCell ref="AH332:AH334"/>
    <mergeCell ref="AJ332:AJ334"/>
    <mergeCell ref="AF367:AF368"/>
    <mergeCell ref="R380:R382"/>
    <mergeCell ref="AC383:AC385"/>
    <mergeCell ref="N383:N385"/>
    <mergeCell ref="P380:P382"/>
    <mergeCell ref="H361:H363"/>
    <mergeCell ref="AE380:AE382"/>
    <mergeCell ref="Q386:Q388"/>
    <mergeCell ref="F386:F388"/>
    <mergeCell ref="H383:H385"/>
    <mergeCell ref="AG361:AG363"/>
    <mergeCell ref="AE367:AE368"/>
    <mergeCell ref="AC361:AC363"/>
    <mergeCell ref="F364:F366"/>
    <mergeCell ref="Q361:Q363"/>
    <mergeCell ref="Q383:Q385"/>
    <mergeCell ref="J380:J382"/>
    <mergeCell ref="K383:K385"/>
    <mergeCell ref="N367:N368"/>
    <mergeCell ref="T369:T370"/>
    <mergeCell ref="L374:L376"/>
    <mergeCell ref="P374:P376"/>
    <mergeCell ref="R386:R388"/>
    <mergeCell ref="S369:S370"/>
    <mergeCell ref="K374:K376"/>
    <mergeCell ref="N369:N370"/>
    <mergeCell ref="H374:H376"/>
    <mergeCell ref="J374:J376"/>
    <mergeCell ref="G374:G376"/>
    <mergeCell ref="R383:R385"/>
    <mergeCell ref="Q374:Q376"/>
    <mergeCell ref="AF361:AF363"/>
    <mergeCell ref="AD374:AD376"/>
    <mergeCell ref="AE374:AE376"/>
    <mergeCell ref="C377:C379"/>
    <mergeCell ref="A369:C370"/>
    <mergeCell ref="B389:B391"/>
    <mergeCell ref="D386:D388"/>
    <mergeCell ref="K392:K394"/>
    <mergeCell ref="C389:C391"/>
    <mergeCell ref="F389:F391"/>
    <mergeCell ref="E389:E391"/>
    <mergeCell ref="D374:D376"/>
    <mergeCell ref="AD389:AD391"/>
    <mergeCell ref="H392:H394"/>
    <mergeCell ref="L392:L394"/>
    <mergeCell ref="AJ377:AJ379"/>
    <mergeCell ref="AD380:AD382"/>
    <mergeCell ref="M380:M382"/>
    <mergeCell ref="AI369:AI370"/>
    <mergeCell ref="AI377:AI379"/>
    <mergeCell ref="G377:G379"/>
    <mergeCell ref="AI392:AI394"/>
    <mergeCell ref="AF392:AF394"/>
    <mergeCell ref="AG392:AG394"/>
    <mergeCell ref="AG374:AG376"/>
    <mergeCell ref="AD383:AD385"/>
    <mergeCell ref="AG380:AG382"/>
    <mergeCell ref="AF369:AF370"/>
    <mergeCell ref="E374:E376"/>
    <mergeCell ref="N389:N391"/>
    <mergeCell ref="H389:H391"/>
    <mergeCell ref="G389:G391"/>
    <mergeCell ref="D380:D382"/>
    <mergeCell ref="AJ369:AJ370"/>
    <mergeCell ref="I377:I379"/>
    <mergeCell ref="AD377:AD379"/>
    <mergeCell ref="AC377:AC379"/>
    <mergeCell ref="S377:S379"/>
    <mergeCell ref="P377:P379"/>
    <mergeCell ref="AD367:AD368"/>
    <mergeCell ref="M374:M376"/>
    <mergeCell ref="S392:S394"/>
    <mergeCell ref="AE389:AE391"/>
    <mergeCell ref="A367:C368"/>
    <mergeCell ref="A377:A379"/>
    <mergeCell ref="M383:M385"/>
    <mergeCell ref="B374:B376"/>
    <mergeCell ref="P369:P370"/>
    <mergeCell ref="O389:O391"/>
    <mergeCell ref="K389:K391"/>
    <mergeCell ref="AI380:AI382"/>
    <mergeCell ref="AG386:AG388"/>
    <mergeCell ref="AH386:AH388"/>
    <mergeCell ref="R377:R379"/>
    <mergeCell ref="AE386:AE388"/>
    <mergeCell ref="O392:O394"/>
    <mergeCell ref="L389:L391"/>
    <mergeCell ref="E386:E388"/>
    <mergeCell ref="T389:T391"/>
    <mergeCell ref="H386:H388"/>
    <mergeCell ref="Q389:Q391"/>
    <mergeCell ref="L386:L388"/>
    <mergeCell ref="AH369:AH370"/>
    <mergeCell ref="AJ392:AJ394"/>
    <mergeCell ref="AJ386:AJ388"/>
    <mergeCell ref="AJ364:AJ366"/>
    <mergeCell ref="F383:F385"/>
    <mergeCell ref="AH383:AH385"/>
    <mergeCell ref="AJ383:AJ385"/>
    <mergeCell ref="AG367:AG368"/>
    <mergeCell ref="A371:AJ371"/>
    <mergeCell ref="B383:B385"/>
    <mergeCell ref="Q377:Q379"/>
    <mergeCell ref="M367:M368"/>
    <mergeCell ref="AI383:AI385"/>
    <mergeCell ref="E392:E394"/>
    <mergeCell ref="D392:D394"/>
    <mergeCell ref="AF364:AF366"/>
    <mergeCell ref="A380:A382"/>
    <mergeCell ref="B380:B382"/>
    <mergeCell ref="F374:F376"/>
    <mergeCell ref="G383:G385"/>
    <mergeCell ref="F377:F379"/>
    <mergeCell ref="B377:B379"/>
    <mergeCell ref="L383:L385"/>
    <mergeCell ref="B392:B394"/>
    <mergeCell ref="S386:S388"/>
    <mergeCell ref="T374:T376"/>
    <mergeCell ref="AI386:AI388"/>
    <mergeCell ref="I374:I376"/>
    <mergeCell ref="AH374:AH376"/>
    <mergeCell ref="R389:R391"/>
    <mergeCell ref="F392:F394"/>
    <mergeCell ref="D389:D391"/>
    <mergeCell ref="G392:G394"/>
    <mergeCell ref="AG377:AG379"/>
    <mergeCell ref="AI367:AI368"/>
    <mergeCell ref="G404:G406"/>
    <mergeCell ref="E404:E406"/>
    <mergeCell ref="M392:M394"/>
    <mergeCell ref="R413:R415"/>
    <mergeCell ref="AD410:AD412"/>
    <mergeCell ref="AC389:AC391"/>
    <mergeCell ref="D377:D379"/>
    <mergeCell ref="H395:H397"/>
    <mergeCell ref="A400:AJ400"/>
    <mergeCell ref="AC404:AC406"/>
    <mergeCell ref="B401:B403"/>
    <mergeCell ref="A401:A403"/>
    <mergeCell ref="F395:F397"/>
    <mergeCell ref="G407:G409"/>
    <mergeCell ref="N407:N409"/>
    <mergeCell ref="AH404:AH406"/>
    <mergeCell ref="T413:T415"/>
    <mergeCell ref="S410:S412"/>
    <mergeCell ref="C401:C403"/>
    <mergeCell ref="B395:B397"/>
    <mergeCell ref="A410:A412"/>
    <mergeCell ref="AF410:AF412"/>
    <mergeCell ref="P410:P412"/>
    <mergeCell ref="D401:D403"/>
    <mergeCell ref="K407:K409"/>
    <mergeCell ref="O410:O412"/>
    <mergeCell ref="I395:I397"/>
    <mergeCell ref="H401:H403"/>
    <mergeCell ref="AC398:AC399"/>
    <mergeCell ref="AF386:AF388"/>
    <mergeCell ref="O380:O382"/>
    <mergeCell ref="S380:S382"/>
    <mergeCell ref="J377:J379"/>
    <mergeCell ref="AE410:AE412"/>
    <mergeCell ref="AI413:AI415"/>
    <mergeCell ref="L410:L412"/>
    <mergeCell ref="I413:I415"/>
    <mergeCell ref="O425:O426"/>
    <mergeCell ref="AF425:AF426"/>
    <mergeCell ref="L422:L424"/>
    <mergeCell ref="Q422:Q424"/>
    <mergeCell ref="AD425:AD426"/>
    <mergeCell ref="AF422:AF424"/>
    <mergeCell ref="Q416:Q418"/>
    <mergeCell ref="B422:B424"/>
    <mergeCell ref="A425:C426"/>
    <mergeCell ref="AI419:AI421"/>
    <mergeCell ref="Q425:Q426"/>
    <mergeCell ref="T425:T426"/>
    <mergeCell ref="AG422:AG424"/>
    <mergeCell ref="AH425:AH426"/>
    <mergeCell ref="AC425:AC426"/>
    <mergeCell ref="AI422:AI424"/>
    <mergeCell ref="R422:R424"/>
    <mergeCell ref="M422:M424"/>
    <mergeCell ref="Q419:Q421"/>
    <mergeCell ref="M419:M421"/>
    <mergeCell ref="O419:O421"/>
    <mergeCell ref="T416:T418"/>
    <mergeCell ref="AE425:AE426"/>
    <mergeCell ref="A422:A424"/>
    <mergeCell ref="M410:M412"/>
    <mergeCell ref="H410:H412"/>
    <mergeCell ref="P392:P394"/>
    <mergeCell ref="A419:A421"/>
    <mergeCell ref="H422:H424"/>
    <mergeCell ref="AD416:AD418"/>
    <mergeCell ref="S416:S418"/>
    <mergeCell ref="H416:H418"/>
    <mergeCell ref="S419:S421"/>
    <mergeCell ref="R419:R421"/>
    <mergeCell ref="O422:O424"/>
    <mergeCell ref="AH416:AH418"/>
    <mergeCell ref="D416:D418"/>
    <mergeCell ref="E416:E418"/>
    <mergeCell ref="F422:F424"/>
    <mergeCell ref="E422:E424"/>
    <mergeCell ref="D422:D424"/>
    <mergeCell ref="D419:D421"/>
    <mergeCell ref="C419:C421"/>
    <mergeCell ref="I416:I418"/>
    <mergeCell ref="C416:C418"/>
    <mergeCell ref="AH419:AH421"/>
    <mergeCell ref="AG419:AG421"/>
    <mergeCell ref="C422:C424"/>
    <mergeCell ref="A416:A418"/>
    <mergeCell ref="B419:B421"/>
    <mergeCell ref="B413:B415"/>
    <mergeCell ref="B410:B412"/>
    <mergeCell ref="G413:G415"/>
    <mergeCell ref="P413:P415"/>
    <mergeCell ref="L413:L415"/>
    <mergeCell ref="AE416:AE418"/>
    <mergeCell ref="K416:K418"/>
    <mergeCell ref="E419:E421"/>
    <mergeCell ref="N422:N424"/>
    <mergeCell ref="L419:L421"/>
    <mergeCell ref="AC416:AC418"/>
    <mergeCell ref="P419:P421"/>
    <mergeCell ref="N419:N421"/>
    <mergeCell ref="AC419:AC421"/>
    <mergeCell ref="G419:G421"/>
    <mergeCell ref="H419:H421"/>
    <mergeCell ref="P416:P418"/>
    <mergeCell ref="O416:O418"/>
    <mergeCell ref="J416:J418"/>
    <mergeCell ref="M416:M418"/>
    <mergeCell ref="I422:I424"/>
    <mergeCell ref="R416:R418"/>
    <mergeCell ref="P422:P424"/>
    <mergeCell ref="I419:I421"/>
    <mergeCell ref="F416:F418"/>
    <mergeCell ref="O413:O415"/>
    <mergeCell ref="C413:C415"/>
    <mergeCell ref="M413:M415"/>
    <mergeCell ref="F281:F283"/>
    <mergeCell ref="M294:M295"/>
    <mergeCell ref="AC296:AC297"/>
    <mergeCell ref="AC292:AC293"/>
    <mergeCell ref="F287:F289"/>
    <mergeCell ref="Q296:Q297"/>
    <mergeCell ref="I292:I293"/>
    <mergeCell ref="F292:F293"/>
    <mergeCell ref="R425:R426"/>
    <mergeCell ref="I410:I412"/>
    <mergeCell ref="C410:C412"/>
    <mergeCell ref="AH410:AH412"/>
    <mergeCell ref="F413:F415"/>
    <mergeCell ref="Q413:Q415"/>
    <mergeCell ref="AC410:AC412"/>
    <mergeCell ref="D410:D412"/>
    <mergeCell ref="E410:E412"/>
    <mergeCell ref="A372:AJ372"/>
    <mergeCell ref="H413:H415"/>
    <mergeCell ref="G410:G412"/>
    <mergeCell ref="J413:J415"/>
    <mergeCell ref="G416:G418"/>
    <mergeCell ref="A386:A388"/>
    <mergeCell ref="AD386:AD388"/>
    <mergeCell ref="T386:T388"/>
    <mergeCell ref="J386:J388"/>
    <mergeCell ref="AG389:AG391"/>
    <mergeCell ref="AH389:AH391"/>
    <mergeCell ref="B386:B388"/>
    <mergeCell ref="C386:C388"/>
    <mergeCell ref="B416:B418"/>
    <mergeCell ref="N416:N418"/>
    <mergeCell ref="AC323:AC325"/>
    <mergeCell ref="M323:M325"/>
    <mergeCell ref="L313:L315"/>
    <mergeCell ref="R323:R325"/>
    <mergeCell ref="H320:H322"/>
    <mergeCell ref="K320:K322"/>
    <mergeCell ref="N320:N322"/>
    <mergeCell ref="I313:I315"/>
    <mergeCell ref="J313:J315"/>
    <mergeCell ref="K313:K315"/>
    <mergeCell ref="M275:M277"/>
    <mergeCell ref="G323:G325"/>
    <mergeCell ref="J320:J322"/>
    <mergeCell ref="O294:O295"/>
    <mergeCell ref="T296:T297"/>
    <mergeCell ref="J287:J289"/>
    <mergeCell ref="Q292:Q293"/>
    <mergeCell ref="P290:P291"/>
    <mergeCell ref="H292:H293"/>
    <mergeCell ref="Q287:Q289"/>
    <mergeCell ref="I278:I280"/>
    <mergeCell ref="M278:M280"/>
    <mergeCell ref="K278:K280"/>
    <mergeCell ref="S296:S297"/>
    <mergeCell ref="W307:Y307"/>
    <mergeCell ref="N290:N291"/>
    <mergeCell ref="G290:G291"/>
    <mergeCell ref="H290:H291"/>
    <mergeCell ref="K275:K277"/>
    <mergeCell ref="I290:I291"/>
    <mergeCell ref="J290:J291"/>
    <mergeCell ref="K290:K291"/>
    <mergeCell ref="AJ236:AJ237"/>
    <mergeCell ref="AJ213:AJ214"/>
    <mergeCell ref="Q215:Q216"/>
    <mergeCell ref="S215:S216"/>
    <mergeCell ref="O236:O237"/>
    <mergeCell ref="I230:I232"/>
    <mergeCell ref="J230:J232"/>
    <mergeCell ref="L230:L232"/>
    <mergeCell ref="A218:C218"/>
    <mergeCell ref="AH209:AH210"/>
    <mergeCell ref="R215:R216"/>
    <mergeCell ref="A220:C220"/>
    <mergeCell ref="AG281:AG283"/>
    <mergeCell ref="AH281:AH283"/>
    <mergeCell ref="N292:N293"/>
    <mergeCell ref="X222:AI222"/>
    <mergeCell ref="AC233:AC235"/>
    <mergeCell ref="H226:U226"/>
    <mergeCell ref="AD209:AD210"/>
    <mergeCell ref="AJ215:AJ216"/>
    <mergeCell ref="P230:P232"/>
    <mergeCell ref="A228:AJ228"/>
    <mergeCell ref="A219:C219"/>
    <mergeCell ref="M213:M214"/>
    <mergeCell ref="O233:O235"/>
    <mergeCell ref="F272:F273"/>
    <mergeCell ref="AH290:AH291"/>
    <mergeCell ref="M272:M273"/>
    <mergeCell ref="J275:J277"/>
    <mergeCell ref="T281:T283"/>
    <mergeCell ref="R281:R283"/>
    <mergeCell ref="Q278:Q280"/>
    <mergeCell ref="F313:F315"/>
    <mergeCell ref="H313:H315"/>
    <mergeCell ref="K266:K267"/>
    <mergeCell ref="L266:L267"/>
    <mergeCell ref="K260:K261"/>
    <mergeCell ref="AF269:AF271"/>
    <mergeCell ref="D292:D293"/>
    <mergeCell ref="D287:D289"/>
    <mergeCell ref="AG294:AG295"/>
    <mergeCell ref="A292:C293"/>
    <mergeCell ref="AE292:AE293"/>
    <mergeCell ref="AF287:AF289"/>
    <mergeCell ref="D281:D283"/>
    <mergeCell ref="A290:C291"/>
    <mergeCell ref="AG287:AG289"/>
    <mergeCell ref="E278:E280"/>
    <mergeCell ref="B275:B277"/>
    <mergeCell ref="L278:L280"/>
    <mergeCell ref="A266:C267"/>
    <mergeCell ref="AD278:AD280"/>
    <mergeCell ref="A309:AJ309"/>
    <mergeCell ref="AJ292:AJ293"/>
    <mergeCell ref="AF296:AF297"/>
    <mergeCell ref="AH296:AH297"/>
    <mergeCell ref="AI294:AI295"/>
    <mergeCell ref="AI296:AI297"/>
    <mergeCell ref="AC278:AC280"/>
    <mergeCell ref="N272:N273"/>
    <mergeCell ref="T290:T291"/>
    <mergeCell ref="O290:O291"/>
    <mergeCell ref="P294:P295"/>
    <mergeCell ref="AG296:AG297"/>
    <mergeCell ref="B230:B232"/>
    <mergeCell ref="AI209:AI210"/>
    <mergeCell ref="T215:T216"/>
    <mergeCell ref="AH230:AH232"/>
    <mergeCell ref="AI230:AI232"/>
    <mergeCell ref="AE213:AE214"/>
    <mergeCell ref="AF213:AF214"/>
    <mergeCell ref="AI213:AI214"/>
    <mergeCell ref="AD213:AD214"/>
    <mergeCell ref="R213:R214"/>
    <mergeCell ref="F230:F232"/>
    <mergeCell ref="AD149:AD151"/>
    <mergeCell ref="A123:AJ123"/>
    <mergeCell ref="B115:B117"/>
    <mergeCell ref="AD281:AD283"/>
    <mergeCell ref="AE251:AE253"/>
    <mergeCell ref="B278:B280"/>
    <mergeCell ref="E269:E271"/>
    <mergeCell ref="AC269:AC271"/>
    <mergeCell ref="D275:D277"/>
    <mergeCell ref="AC251:AC253"/>
    <mergeCell ref="AC263:AC265"/>
    <mergeCell ref="F257:F259"/>
    <mergeCell ref="H254:H256"/>
    <mergeCell ref="F251:F253"/>
    <mergeCell ref="E251:E253"/>
    <mergeCell ref="Q254:Q256"/>
    <mergeCell ref="H266:H267"/>
    <mergeCell ref="I266:I267"/>
    <mergeCell ref="J266:J267"/>
    <mergeCell ref="F269:F271"/>
    <mergeCell ref="E281:E283"/>
    <mergeCell ref="AH152:AH154"/>
    <mergeCell ref="T133:T135"/>
    <mergeCell ref="AI215:AI216"/>
    <mergeCell ref="AE236:AE237"/>
    <mergeCell ref="AK123:BT123"/>
    <mergeCell ref="AJ115:AJ117"/>
    <mergeCell ref="D100:D102"/>
    <mergeCell ref="AI109:AI111"/>
    <mergeCell ref="AJ109:AJ111"/>
    <mergeCell ref="PQ123:QZ123"/>
    <mergeCell ref="OG123:PP123"/>
    <mergeCell ref="AI115:AI117"/>
    <mergeCell ref="AI100:AI102"/>
    <mergeCell ref="AG106:AG108"/>
    <mergeCell ref="AG109:AG111"/>
    <mergeCell ref="AG142:AG144"/>
    <mergeCell ref="AF139:AF141"/>
    <mergeCell ref="AF133:AF135"/>
    <mergeCell ref="AC136:AC138"/>
    <mergeCell ref="T136:T138"/>
    <mergeCell ref="AE133:AE135"/>
    <mergeCell ref="R118:R120"/>
    <mergeCell ref="S118:S120"/>
    <mergeCell ref="T118:T120"/>
    <mergeCell ref="AG118:AG120"/>
    <mergeCell ref="AC118:AC120"/>
    <mergeCell ref="AE142:AE144"/>
    <mergeCell ref="AI139:AI141"/>
    <mergeCell ref="AJ130:AJ132"/>
    <mergeCell ref="AC130:AC132"/>
    <mergeCell ref="AI121:AI122"/>
    <mergeCell ref="F127:F129"/>
    <mergeCell ref="AD130:AD132"/>
    <mergeCell ref="T112:T114"/>
    <mergeCell ref="AJ149:AJ151"/>
    <mergeCell ref="Q130:Q132"/>
    <mergeCell ref="WO123:XX123"/>
    <mergeCell ref="XY123:ZH123"/>
    <mergeCell ref="R103:R105"/>
    <mergeCell ref="AE112:AE114"/>
    <mergeCell ref="AH100:AH102"/>
    <mergeCell ref="AG100:AG102"/>
    <mergeCell ref="Q112:Q114"/>
    <mergeCell ref="AI103:AI105"/>
    <mergeCell ref="AI106:AI108"/>
    <mergeCell ref="R121:R122"/>
    <mergeCell ref="S121:S122"/>
    <mergeCell ref="T121:T122"/>
    <mergeCell ref="AC121:AC122"/>
    <mergeCell ref="AF106:AF108"/>
    <mergeCell ref="AH103:AH105"/>
    <mergeCell ref="AH115:AH117"/>
    <mergeCell ref="AC112:AC114"/>
    <mergeCell ref="Q115:Q117"/>
    <mergeCell ref="AJ112:AJ114"/>
    <mergeCell ref="KC123:LL123"/>
    <mergeCell ref="IS123:KB123"/>
    <mergeCell ref="HI123:IR123"/>
    <mergeCell ref="FY123:HH123"/>
    <mergeCell ref="EO123:FX123"/>
    <mergeCell ref="AH142:AH144"/>
    <mergeCell ref="AI142:AI144"/>
    <mergeCell ref="AH136:AH138"/>
    <mergeCell ref="AI124:AI126"/>
    <mergeCell ref="DE123:EN123"/>
    <mergeCell ref="BU123:DD123"/>
    <mergeCell ref="ARI123:ASR123"/>
    <mergeCell ref="ASS123:AUB123"/>
    <mergeCell ref="AUC123:AVL123"/>
    <mergeCell ref="AVM123:AWV123"/>
    <mergeCell ref="AWW123:AYF123"/>
    <mergeCell ref="AYG123:AZP123"/>
    <mergeCell ref="AZQ123:BAZ123"/>
    <mergeCell ref="BBA123:BCJ123"/>
    <mergeCell ref="BCK123:BDT123"/>
    <mergeCell ref="BDU123:BFD123"/>
    <mergeCell ref="BFE123:BGN123"/>
    <mergeCell ref="BGO123:BHX123"/>
    <mergeCell ref="BHY123:BJH123"/>
    <mergeCell ref="BJI123:BKR123"/>
    <mergeCell ref="BKS123:BMB123"/>
    <mergeCell ref="SK123:TT123"/>
    <mergeCell ref="RA123:SJ123"/>
    <mergeCell ref="ZI123:AAR123"/>
    <mergeCell ref="AAS123:ACB123"/>
    <mergeCell ref="ACC123:ADL123"/>
    <mergeCell ref="TU123:VD123"/>
    <mergeCell ref="ADM123:AEV123"/>
    <mergeCell ref="AEW123:AGF123"/>
    <mergeCell ref="AGG123:AHP123"/>
    <mergeCell ref="AHQ123:AIZ123"/>
    <mergeCell ref="AJA123:AKJ123"/>
    <mergeCell ref="AKK123:ALT123"/>
    <mergeCell ref="ALU123:AND123"/>
    <mergeCell ref="ANE123:AON123"/>
    <mergeCell ref="AOO123:APX123"/>
    <mergeCell ref="APY123:ARH123"/>
    <mergeCell ref="VE123:WN123"/>
    <mergeCell ref="BMC123:BNL123"/>
    <mergeCell ref="BNM123:BOV123"/>
    <mergeCell ref="BOW123:BQF123"/>
    <mergeCell ref="BQG123:BRP123"/>
    <mergeCell ref="BRQ123:BSZ123"/>
    <mergeCell ref="BTA123:BUJ123"/>
    <mergeCell ref="BUK123:BVT123"/>
    <mergeCell ref="BVU123:BXD123"/>
    <mergeCell ref="BXE123:BYN123"/>
    <mergeCell ref="BYO123:BZX123"/>
    <mergeCell ref="BZY123:CBH123"/>
    <mergeCell ref="CBI123:CCR123"/>
    <mergeCell ref="CCS123:CEB123"/>
    <mergeCell ref="CEC123:CFL123"/>
    <mergeCell ref="CFM123:CGV123"/>
    <mergeCell ref="CGW123:CIF123"/>
    <mergeCell ref="CIG123:CJP123"/>
    <mergeCell ref="CJQ123:CKZ123"/>
    <mergeCell ref="CLA123:CMJ123"/>
    <mergeCell ref="CMK123:CNT123"/>
    <mergeCell ref="CNU123:CPD123"/>
    <mergeCell ref="CPE123:CQN123"/>
    <mergeCell ref="CQO123:CRX123"/>
    <mergeCell ref="CRY123:CTH123"/>
    <mergeCell ref="CTI123:CUR123"/>
    <mergeCell ref="CUS123:CWB123"/>
    <mergeCell ref="CWC123:CXL123"/>
    <mergeCell ref="CXM123:CYV123"/>
    <mergeCell ref="CYW123:DAF123"/>
    <mergeCell ref="DAG123:DBP123"/>
    <mergeCell ref="DBQ123:DCZ123"/>
    <mergeCell ref="DDA123:DEJ123"/>
    <mergeCell ref="DEK123:DFT123"/>
    <mergeCell ref="DFU123:DHD123"/>
    <mergeCell ref="DHE123:DIN123"/>
    <mergeCell ref="DIO123:DJX123"/>
    <mergeCell ref="DJY123:DLH123"/>
    <mergeCell ref="DLI123:DMR123"/>
    <mergeCell ref="DMS123:DOB123"/>
    <mergeCell ref="DOC123:DPL123"/>
    <mergeCell ref="DPM123:DQV123"/>
    <mergeCell ref="DQW123:DSF123"/>
    <mergeCell ref="DSG123:DTP123"/>
    <mergeCell ref="DTQ123:DUZ123"/>
    <mergeCell ref="DVA123:DWJ123"/>
    <mergeCell ref="DWK123:DXT123"/>
    <mergeCell ref="DXU123:DZD123"/>
    <mergeCell ref="DZE123:EAN123"/>
    <mergeCell ref="EAO123:EBX123"/>
    <mergeCell ref="EBY123:EDH123"/>
    <mergeCell ref="EDI123:EER123"/>
    <mergeCell ref="EES123:EGB123"/>
    <mergeCell ref="EGC123:EHL123"/>
    <mergeCell ref="EHM123:EIV123"/>
    <mergeCell ref="EIW123:EKF123"/>
    <mergeCell ref="EKG123:ELP123"/>
    <mergeCell ref="ELQ123:EMZ123"/>
    <mergeCell ref="ENA123:EOJ123"/>
    <mergeCell ref="EOK123:EPT123"/>
    <mergeCell ref="EPU123:ERD123"/>
    <mergeCell ref="ERE123:ESN123"/>
    <mergeCell ref="ESO123:ETX123"/>
    <mergeCell ref="ETY123:EVH123"/>
    <mergeCell ref="EVI123:EWR123"/>
    <mergeCell ref="EWS123:EYB123"/>
    <mergeCell ref="EYC123:EZL123"/>
    <mergeCell ref="EZM123:FAV123"/>
    <mergeCell ref="FAW123:FCF123"/>
    <mergeCell ref="FCG123:FDP123"/>
    <mergeCell ref="FDQ123:FEZ123"/>
    <mergeCell ref="FFA123:FGJ123"/>
    <mergeCell ref="FGK123:FHT123"/>
    <mergeCell ref="FHU123:FJD123"/>
    <mergeCell ref="FJE123:FKN123"/>
    <mergeCell ref="FKO123:FLX123"/>
    <mergeCell ref="FLY123:FNH123"/>
    <mergeCell ref="FNI123:FOR123"/>
    <mergeCell ref="FOS123:FQB123"/>
    <mergeCell ref="FQC123:FRL123"/>
    <mergeCell ref="FRM123:FSV123"/>
    <mergeCell ref="FSW123:FUF123"/>
    <mergeCell ref="FUG123:FVP123"/>
    <mergeCell ref="FVQ123:FWZ123"/>
    <mergeCell ref="FXA123:FYJ123"/>
    <mergeCell ref="FYK123:FZT123"/>
    <mergeCell ref="FZU123:GBD123"/>
    <mergeCell ref="GBE123:GCN123"/>
    <mergeCell ref="GCO123:GDX123"/>
    <mergeCell ref="GDY123:GFH123"/>
    <mergeCell ref="GFI123:GGR123"/>
    <mergeCell ref="GGS123:GIB123"/>
    <mergeCell ref="GIC123:GJL123"/>
    <mergeCell ref="GJM123:GKV123"/>
    <mergeCell ref="GKW123:GMF123"/>
    <mergeCell ref="GMG123:GNP123"/>
    <mergeCell ref="GNQ123:GOZ123"/>
    <mergeCell ref="GPA123:GQJ123"/>
    <mergeCell ref="GQK123:GRT123"/>
    <mergeCell ref="GRU123:GTD123"/>
    <mergeCell ref="GTE123:GUN123"/>
    <mergeCell ref="GUO123:GVX123"/>
    <mergeCell ref="GVY123:GXH123"/>
    <mergeCell ref="GXI123:GYR123"/>
    <mergeCell ref="GYS123:HAB123"/>
    <mergeCell ref="HAC123:HBL123"/>
    <mergeCell ref="HBM123:HCV123"/>
    <mergeCell ref="HCW123:HEF123"/>
    <mergeCell ref="HEG123:HFP123"/>
    <mergeCell ref="HFQ123:HGZ123"/>
    <mergeCell ref="HHA123:HIJ123"/>
    <mergeCell ref="HIK123:HJT123"/>
    <mergeCell ref="HJU123:HLD123"/>
    <mergeCell ref="HLE123:HMN123"/>
    <mergeCell ref="HMO123:HNX123"/>
    <mergeCell ref="HNY123:HPH123"/>
    <mergeCell ref="HPI123:HQR123"/>
    <mergeCell ref="HQS123:HSB123"/>
    <mergeCell ref="HSC123:HTL123"/>
    <mergeCell ref="HTM123:HUV123"/>
    <mergeCell ref="HUW123:HWF123"/>
    <mergeCell ref="HWG123:HXP123"/>
    <mergeCell ref="HXQ123:HYZ123"/>
    <mergeCell ref="HZA123:IAJ123"/>
    <mergeCell ref="IAK123:IBT123"/>
    <mergeCell ref="IBU123:IDD123"/>
    <mergeCell ref="IDE123:IEN123"/>
    <mergeCell ref="IEO123:IFX123"/>
    <mergeCell ref="IFY123:IHH123"/>
    <mergeCell ref="IHI123:IIR123"/>
    <mergeCell ref="IIS123:IKB123"/>
    <mergeCell ref="IKC123:ILL123"/>
    <mergeCell ref="ILM123:IMV123"/>
    <mergeCell ref="IMW123:IOF123"/>
    <mergeCell ref="IOG123:IPP123"/>
    <mergeCell ref="IPQ123:IQZ123"/>
    <mergeCell ref="IRA123:ISJ123"/>
    <mergeCell ref="ISK123:ITT123"/>
    <mergeCell ref="ITU123:IVD123"/>
    <mergeCell ref="IVE123:IWN123"/>
    <mergeCell ref="IWO123:IXX123"/>
    <mergeCell ref="IXY123:IZH123"/>
    <mergeCell ref="IZI123:JAR123"/>
    <mergeCell ref="JAS123:JCB123"/>
    <mergeCell ref="JCC123:JDL123"/>
    <mergeCell ref="JDM123:JEV123"/>
    <mergeCell ref="JEW123:JGF123"/>
    <mergeCell ref="JGG123:JHP123"/>
    <mergeCell ref="JHQ123:JIZ123"/>
    <mergeCell ref="JJA123:JKJ123"/>
    <mergeCell ref="JKK123:JLT123"/>
    <mergeCell ref="JLU123:JND123"/>
    <mergeCell ref="JNE123:JON123"/>
    <mergeCell ref="JOO123:JPX123"/>
    <mergeCell ref="JPY123:JRH123"/>
    <mergeCell ref="JRI123:JSR123"/>
    <mergeCell ref="JSS123:JUB123"/>
    <mergeCell ref="JUC123:JVL123"/>
    <mergeCell ref="JVM123:JWV123"/>
    <mergeCell ref="JWW123:JYF123"/>
    <mergeCell ref="JYG123:JZP123"/>
    <mergeCell ref="JZQ123:KAZ123"/>
    <mergeCell ref="KBA123:KCJ123"/>
    <mergeCell ref="KCK123:KDT123"/>
    <mergeCell ref="KDU123:KFD123"/>
    <mergeCell ref="KFE123:KGN123"/>
    <mergeCell ref="KGO123:KHX123"/>
    <mergeCell ref="KHY123:KJH123"/>
    <mergeCell ref="KJI123:KKR123"/>
    <mergeCell ref="KKS123:KMB123"/>
    <mergeCell ref="KMC123:KNL123"/>
    <mergeCell ref="KNM123:KOV123"/>
    <mergeCell ref="KOW123:KQF123"/>
    <mergeCell ref="KQG123:KRP123"/>
    <mergeCell ref="KRQ123:KSZ123"/>
    <mergeCell ref="KTA123:KUJ123"/>
    <mergeCell ref="KUK123:KVT123"/>
    <mergeCell ref="KVU123:KXD123"/>
    <mergeCell ref="KXE123:KYN123"/>
    <mergeCell ref="KYO123:KZX123"/>
    <mergeCell ref="KZY123:LBH123"/>
    <mergeCell ref="LBI123:LCR123"/>
    <mergeCell ref="LCS123:LEB123"/>
    <mergeCell ref="LEC123:LFL123"/>
    <mergeCell ref="LFM123:LGV123"/>
    <mergeCell ref="LGW123:LIF123"/>
    <mergeCell ref="LIG123:LJP123"/>
    <mergeCell ref="LJQ123:LKZ123"/>
    <mergeCell ref="LLA123:LMJ123"/>
    <mergeCell ref="LMK123:LNT123"/>
    <mergeCell ref="LNU123:LPD123"/>
    <mergeCell ref="LPE123:LQN123"/>
    <mergeCell ref="LQO123:LRX123"/>
    <mergeCell ref="LRY123:LTH123"/>
    <mergeCell ref="LTI123:LUR123"/>
    <mergeCell ref="LUS123:LWB123"/>
    <mergeCell ref="LWC123:LXL123"/>
    <mergeCell ref="LXM123:LYV123"/>
    <mergeCell ref="LYW123:MAF123"/>
    <mergeCell ref="MAG123:MBP123"/>
    <mergeCell ref="MBQ123:MCZ123"/>
    <mergeCell ref="MDA123:MEJ123"/>
    <mergeCell ref="MEK123:MFT123"/>
    <mergeCell ref="MFU123:MHD123"/>
    <mergeCell ref="MHE123:MIN123"/>
    <mergeCell ref="MIO123:MJX123"/>
    <mergeCell ref="MJY123:MLH123"/>
    <mergeCell ref="MLI123:MMR123"/>
    <mergeCell ref="MMS123:MOB123"/>
    <mergeCell ref="MOC123:MPL123"/>
    <mergeCell ref="MPM123:MQV123"/>
    <mergeCell ref="MQW123:MSF123"/>
    <mergeCell ref="MSG123:MTP123"/>
    <mergeCell ref="MTQ123:MUZ123"/>
    <mergeCell ref="MVA123:MWJ123"/>
    <mergeCell ref="MWK123:MXT123"/>
    <mergeCell ref="MXU123:MZD123"/>
    <mergeCell ref="MZE123:NAN123"/>
    <mergeCell ref="NAO123:NBX123"/>
    <mergeCell ref="NBY123:NDH123"/>
    <mergeCell ref="NDI123:NER123"/>
    <mergeCell ref="NES123:NGB123"/>
    <mergeCell ref="NGC123:NHL123"/>
    <mergeCell ref="NHM123:NIV123"/>
    <mergeCell ref="NIW123:NKF123"/>
    <mergeCell ref="NKG123:NLP123"/>
    <mergeCell ref="NLQ123:NMZ123"/>
    <mergeCell ref="NNA123:NOJ123"/>
    <mergeCell ref="NOK123:NPT123"/>
    <mergeCell ref="NPU123:NRD123"/>
    <mergeCell ref="NRE123:NSN123"/>
    <mergeCell ref="NSO123:NTX123"/>
    <mergeCell ref="NTY123:NVH123"/>
    <mergeCell ref="NVI123:NWR123"/>
    <mergeCell ref="NWS123:NYB123"/>
    <mergeCell ref="NYC123:NZL123"/>
    <mergeCell ref="NZM123:OAV123"/>
    <mergeCell ref="OAW123:OCF123"/>
    <mergeCell ref="OCG123:ODP123"/>
    <mergeCell ref="ODQ123:OEZ123"/>
    <mergeCell ref="OFA123:OGJ123"/>
    <mergeCell ref="OGK123:OHT123"/>
    <mergeCell ref="OHU123:OJD123"/>
    <mergeCell ref="OJE123:OKN123"/>
    <mergeCell ref="OKO123:OLX123"/>
    <mergeCell ref="OLY123:ONH123"/>
    <mergeCell ref="ONI123:OOR123"/>
    <mergeCell ref="OOS123:OQB123"/>
    <mergeCell ref="OQC123:ORL123"/>
    <mergeCell ref="ORM123:OSV123"/>
    <mergeCell ref="OSW123:OUF123"/>
    <mergeCell ref="OUG123:OVP123"/>
    <mergeCell ref="OVQ123:OWZ123"/>
    <mergeCell ref="OXA123:OYJ123"/>
    <mergeCell ref="OYK123:OZT123"/>
    <mergeCell ref="OZU123:PBD123"/>
    <mergeCell ref="PBE123:PCN123"/>
    <mergeCell ref="PCO123:PDX123"/>
    <mergeCell ref="PDY123:PFH123"/>
    <mergeCell ref="PFI123:PGR123"/>
    <mergeCell ref="PGS123:PIB123"/>
    <mergeCell ref="PIC123:PJL123"/>
    <mergeCell ref="PJM123:PKV123"/>
    <mergeCell ref="PKW123:PMF123"/>
    <mergeCell ref="PMG123:PNP123"/>
    <mergeCell ref="PNQ123:POZ123"/>
    <mergeCell ref="PPA123:PQJ123"/>
    <mergeCell ref="PQK123:PRT123"/>
    <mergeCell ref="PRU123:PTD123"/>
    <mergeCell ref="PTE123:PUN123"/>
    <mergeCell ref="PUO123:PVX123"/>
    <mergeCell ref="PVY123:PXH123"/>
    <mergeCell ref="PXI123:PYR123"/>
    <mergeCell ref="PYS123:QAB123"/>
    <mergeCell ref="QAC123:QBL123"/>
    <mergeCell ref="QBM123:QCV123"/>
    <mergeCell ref="QCW123:QEF123"/>
    <mergeCell ref="QEG123:QFP123"/>
    <mergeCell ref="QFQ123:QGZ123"/>
    <mergeCell ref="QHA123:QIJ123"/>
    <mergeCell ref="QIK123:QJT123"/>
    <mergeCell ref="QJU123:QLD123"/>
    <mergeCell ref="QLE123:QMN123"/>
    <mergeCell ref="QMO123:QNX123"/>
    <mergeCell ref="QNY123:QPH123"/>
    <mergeCell ref="QPI123:QQR123"/>
    <mergeCell ref="QQS123:QSB123"/>
    <mergeCell ref="QSC123:QTL123"/>
    <mergeCell ref="QTM123:QUV123"/>
    <mergeCell ref="QUW123:QWF123"/>
    <mergeCell ref="QWG123:QXP123"/>
    <mergeCell ref="QXQ123:QYZ123"/>
    <mergeCell ref="QZA123:RAJ123"/>
    <mergeCell ref="RAK123:RBT123"/>
    <mergeCell ref="RBU123:RDD123"/>
    <mergeCell ref="RDE123:REN123"/>
    <mergeCell ref="REO123:RFX123"/>
    <mergeCell ref="RFY123:RHH123"/>
    <mergeCell ref="RHI123:RIR123"/>
    <mergeCell ref="RIS123:RKB123"/>
    <mergeCell ref="RKC123:RLL123"/>
    <mergeCell ref="RLM123:RMV123"/>
    <mergeCell ref="RMW123:ROF123"/>
    <mergeCell ref="ROG123:RPP123"/>
    <mergeCell ref="RPQ123:RQZ123"/>
    <mergeCell ref="RRA123:RSJ123"/>
    <mergeCell ref="RSK123:RTT123"/>
    <mergeCell ref="RTU123:RVD123"/>
    <mergeCell ref="RVE123:RWN123"/>
    <mergeCell ref="RWO123:RXX123"/>
    <mergeCell ref="RXY123:RZH123"/>
    <mergeCell ref="RZI123:SAR123"/>
    <mergeCell ref="SAS123:SCB123"/>
    <mergeCell ref="SCC123:SDL123"/>
    <mergeCell ref="SDM123:SEV123"/>
    <mergeCell ref="SEW123:SGF123"/>
    <mergeCell ref="SGG123:SHP123"/>
    <mergeCell ref="SHQ123:SIZ123"/>
    <mergeCell ref="SJA123:SKJ123"/>
    <mergeCell ref="SKK123:SLT123"/>
    <mergeCell ref="SLU123:SND123"/>
    <mergeCell ref="SNE123:SON123"/>
    <mergeCell ref="SOO123:SPX123"/>
    <mergeCell ref="SPY123:SRH123"/>
    <mergeCell ref="SRI123:SSR123"/>
    <mergeCell ref="SSS123:SUB123"/>
    <mergeCell ref="SUC123:SVL123"/>
    <mergeCell ref="SVM123:SWV123"/>
    <mergeCell ref="SWW123:SYF123"/>
    <mergeCell ref="SYG123:SZP123"/>
    <mergeCell ref="SZQ123:TAZ123"/>
    <mergeCell ref="TBA123:TCJ123"/>
    <mergeCell ref="TCK123:TDT123"/>
    <mergeCell ref="TDU123:TFD123"/>
    <mergeCell ref="TFE123:TGN123"/>
    <mergeCell ref="TGO123:THX123"/>
    <mergeCell ref="THY123:TJH123"/>
    <mergeCell ref="TJI123:TKR123"/>
    <mergeCell ref="TKS123:TMB123"/>
    <mergeCell ref="TMC123:TNL123"/>
    <mergeCell ref="TNM123:TOV123"/>
    <mergeCell ref="TOW123:TQF123"/>
    <mergeCell ref="TQG123:TRP123"/>
    <mergeCell ref="TRQ123:TSZ123"/>
    <mergeCell ref="TTA123:TUJ123"/>
    <mergeCell ref="TUK123:TVT123"/>
    <mergeCell ref="TVU123:TXD123"/>
    <mergeCell ref="TXE123:TYN123"/>
    <mergeCell ref="TYO123:TZX123"/>
    <mergeCell ref="TZY123:UBH123"/>
    <mergeCell ref="UBI123:UCR123"/>
    <mergeCell ref="UCS123:UEB123"/>
    <mergeCell ref="UEC123:UFL123"/>
    <mergeCell ref="UFM123:UGV123"/>
    <mergeCell ref="UGW123:UIF123"/>
    <mergeCell ref="UIG123:UJP123"/>
    <mergeCell ref="UJQ123:UKZ123"/>
    <mergeCell ref="ULA123:UMJ123"/>
    <mergeCell ref="UMK123:UNT123"/>
    <mergeCell ref="UNU123:UPD123"/>
    <mergeCell ref="WIW123:WKF123"/>
    <mergeCell ref="UPE123:UQN123"/>
    <mergeCell ref="UQO123:URX123"/>
    <mergeCell ref="URY123:UTH123"/>
    <mergeCell ref="UTI123:UUR123"/>
    <mergeCell ref="UUS123:UWB123"/>
    <mergeCell ref="UWC123:UXL123"/>
    <mergeCell ref="UXM123:UYV123"/>
    <mergeCell ref="UYW123:VAF123"/>
    <mergeCell ref="VAG123:VBP123"/>
    <mergeCell ref="VBQ123:VCZ123"/>
    <mergeCell ref="VDA123:VEJ123"/>
    <mergeCell ref="VEK123:VFT123"/>
    <mergeCell ref="VFU123:VHD123"/>
    <mergeCell ref="VHE123:VIN123"/>
    <mergeCell ref="VIO123:VJX123"/>
    <mergeCell ref="VJY123:VLH123"/>
    <mergeCell ref="VLI123:VMR123"/>
    <mergeCell ref="WKG123:WLP123"/>
    <mergeCell ref="VMS123:VOB123"/>
    <mergeCell ref="WLQ123:WMZ123"/>
    <mergeCell ref="WNA123:WOJ123"/>
    <mergeCell ref="WOK123:WPT123"/>
    <mergeCell ref="WPU123:WRD123"/>
    <mergeCell ref="WRE123:WSN123"/>
    <mergeCell ref="WSO123:WTX123"/>
    <mergeCell ref="WTY123:WVH123"/>
    <mergeCell ref="WVI123:WWR123"/>
    <mergeCell ref="WWS123:WYB123"/>
    <mergeCell ref="WYC123:WZL123"/>
    <mergeCell ref="WZM123:XAV123"/>
    <mergeCell ref="XAW123:XCF123"/>
    <mergeCell ref="XCG123:XDP123"/>
    <mergeCell ref="XDQ123:XEZ123"/>
    <mergeCell ref="XFA123:XFD123"/>
    <mergeCell ref="VOC123:VPL123"/>
    <mergeCell ref="VPM123:VQV123"/>
    <mergeCell ref="VQW123:VSF123"/>
    <mergeCell ref="VSG123:VTP123"/>
    <mergeCell ref="VTQ123:VUZ123"/>
    <mergeCell ref="VVA123:VWJ123"/>
    <mergeCell ref="VWK123:VXT123"/>
    <mergeCell ref="VXU123:VZD123"/>
    <mergeCell ref="VZE123:WAN123"/>
    <mergeCell ref="WAO123:WBX123"/>
    <mergeCell ref="WBY123:WDH123"/>
    <mergeCell ref="WDI123:WER123"/>
    <mergeCell ref="WES123:WGB123"/>
    <mergeCell ref="WGC123:WHL123"/>
    <mergeCell ref="WHM123:WIV123"/>
  </mergeCells>
  <conditionalFormatting sqref="AK358">
    <cfRule type="cellIs" dxfId="131" priority="129" operator="equal">
      <formula>FALSE</formula>
    </cfRule>
  </conditionalFormatting>
  <conditionalFormatting sqref="AK236:AQ236">
    <cfRule type="containsText" dxfId="130" priority="91" operator="containsText" text="ложь">
      <formula>NOT(ISERROR(SEARCH("ложь",AK236)))</formula>
    </cfRule>
    <cfRule type="containsText" priority="92" operator="containsText" text="истина">
      <formula>NOT(ISERROR(SEARCH("истина",AK236)))</formula>
    </cfRule>
  </conditionalFormatting>
  <conditionalFormatting sqref="AK48">
    <cfRule type="cellIs" dxfId="129" priority="157" operator="equal">
      <formula>FALSE</formula>
    </cfRule>
  </conditionalFormatting>
  <conditionalFormatting sqref="AK82">
    <cfRule type="cellIs" dxfId="128" priority="198" operator="equal">
      <formula>FALSE</formula>
    </cfRule>
  </conditionalFormatting>
  <conditionalFormatting sqref="AK275">
    <cfRule type="cellIs" dxfId="127" priority="180" operator="equal">
      <formula>FALSE</formula>
    </cfRule>
  </conditionalFormatting>
  <conditionalFormatting sqref="AK260">
    <cfRule type="cellIs" dxfId="126" priority="186" operator="equal">
      <formula>FALSE</formula>
    </cfRule>
  </conditionalFormatting>
  <conditionalFormatting sqref="AK342">
    <cfRule type="cellIs" dxfId="125" priority="141" operator="equal">
      <formula>FALSE</formula>
    </cfRule>
  </conditionalFormatting>
  <conditionalFormatting sqref="AK290:AQ290">
    <cfRule type="containsText" dxfId="124" priority="86" operator="containsText" text="ложь">
      <formula>NOT(ISERROR(SEARCH("ложь",AK290)))</formula>
    </cfRule>
    <cfRule type="containsText" priority="87" operator="containsText" text="истина">
      <formula>NOT(ISERROR(SEARCH("истина",AK290)))</formula>
    </cfRule>
  </conditionalFormatting>
  <conditionalFormatting sqref="AK216">
    <cfRule type="containsText" dxfId="123" priority="81" operator="containsText" text="ложь">
      <formula>NOT(ISERROR(SEARCH("ложь",AK216)))</formula>
    </cfRule>
    <cfRule type="containsText" priority="82" operator="containsText" text="истина">
      <formula>NOT(ISERROR(SEARCH("истина",AK216)))</formula>
    </cfRule>
  </conditionalFormatting>
  <conditionalFormatting sqref="AK345">
    <cfRule type="cellIs" dxfId="122" priority="134" operator="equal">
      <formula>FALSE</formula>
    </cfRule>
  </conditionalFormatting>
  <conditionalFormatting sqref="AK369">
    <cfRule type="cellIs" dxfId="121" priority="136" operator="equal">
      <formula>FALSE</formula>
    </cfRule>
  </conditionalFormatting>
  <conditionalFormatting sqref="AK407">
    <cfRule type="cellIs" dxfId="120" priority="122" operator="equal">
      <formula>FALSE</formula>
    </cfRule>
  </conditionalFormatting>
  <conditionalFormatting sqref="AL338:AQ338">
    <cfRule type="containsText" dxfId="119" priority="151" operator="containsText" text="ложь">
      <formula>NOT(ISERROR(SEARCH("ложь",AL338)))</formula>
    </cfRule>
    <cfRule type="containsText" priority="152" operator="containsText" text="истина">
      <formula>NOT(ISERROR(SEARCH("истина",AL338)))</formula>
    </cfRule>
  </conditionalFormatting>
  <conditionalFormatting sqref="AK73">
    <cfRule type="cellIs" dxfId="118" priority="204" operator="equal">
      <formula>FALSE</formula>
    </cfRule>
  </conditionalFormatting>
  <conditionalFormatting sqref="AK352">
    <cfRule type="cellIs" dxfId="117" priority="139" operator="equal">
      <formula>FALSE</formula>
    </cfRule>
  </conditionalFormatting>
  <conditionalFormatting sqref="AK413">
    <cfRule type="cellIs" dxfId="116" priority="112" operator="equal">
      <formula>FALSE</formula>
    </cfRule>
  </conditionalFormatting>
  <conditionalFormatting sqref="AK257">
    <cfRule type="cellIs" dxfId="115" priority="155" operator="equal">
      <formula>FALSE</formula>
    </cfRule>
  </conditionalFormatting>
  <conditionalFormatting sqref="AK425:AQ425">
    <cfRule type="containsText" dxfId="114" priority="107" operator="containsText" text="ложь">
      <formula>NOT(ISERROR(SEARCH("ложь",AK425)))</formula>
    </cfRule>
    <cfRule type="containsText" priority="108" operator="containsText" text="истина">
      <formula>NOT(ISERROR(SEARCH("истина",AK425)))</formula>
    </cfRule>
  </conditionalFormatting>
  <conditionalFormatting sqref="AK335">
    <cfRule type="cellIs" dxfId="113" priority="143" operator="equal">
      <formula>FALSE</formula>
    </cfRule>
  </conditionalFormatting>
  <conditionalFormatting sqref="AK383">
    <cfRule type="cellIs" dxfId="112" priority="120" operator="equal">
      <formula>FALSE</formula>
    </cfRule>
  </conditionalFormatting>
  <conditionalFormatting sqref="AK263">
    <cfRule type="cellIs" dxfId="111" priority="173" operator="equal">
      <formula>FALSE</formula>
    </cfRule>
  </conditionalFormatting>
  <conditionalFormatting sqref="AK364">
    <cfRule type="cellIs" dxfId="110" priority="138" operator="equal">
      <formula>FALSE</formula>
    </cfRule>
  </conditionalFormatting>
  <conditionalFormatting sqref="AL398:AQ398">
    <cfRule type="containsText" dxfId="109" priority="126" operator="containsText" text="ложь">
      <formula>NOT(ISERROR(SEARCH("ложь",AL398)))</formula>
    </cfRule>
    <cfRule type="containsText" priority="127" operator="containsText" text="истина">
      <formula>NOT(ISERROR(SEARCH("истина",AL398)))</formula>
    </cfRule>
  </conditionalFormatting>
  <conditionalFormatting sqref="AK313">
    <cfRule type="cellIs" dxfId="108" priority="146" operator="equal">
      <formula>FALSE</formula>
    </cfRule>
  </conditionalFormatting>
  <conditionalFormatting sqref="AK323">
    <cfRule type="cellIs" dxfId="107" priority="144" operator="equal">
      <formula>FALSE</formula>
    </cfRule>
  </conditionalFormatting>
  <conditionalFormatting sqref="AK377">
    <cfRule type="cellIs" dxfId="106" priority="125" operator="equal">
      <formula>FALSE</formula>
    </cfRule>
  </conditionalFormatting>
  <conditionalFormatting sqref="AK296:AQ296 AK297">
    <cfRule type="containsText" dxfId="105" priority="168" operator="containsText" text="ложь">
      <formula>NOT(ISERROR(SEARCH("ложь",AK296)))</formula>
    </cfRule>
    <cfRule type="containsText" priority="169" operator="containsText" text="истина">
      <formula>NOT(ISERROR(SEARCH("истина",AK296)))</formula>
    </cfRule>
  </conditionalFormatting>
  <conditionalFormatting sqref="AK292:AQ292">
    <cfRule type="containsText" dxfId="104" priority="83" operator="containsText" text="ложь">
      <formula>NOT(ISERROR(SEARCH("ложь",AK292)))</formula>
    </cfRule>
    <cfRule type="containsText" priority="84" operator="containsText" text="истина">
      <formula>NOT(ISERROR(SEARCH("истина",AK292)))</formula>
    </cfRule>
  </conditionalFormatting>
  <conditionalFormatting sqref="AL272:AQ272">
    <cfRule type="containsText" dxfId="103" priority="89" operator="containsText" text="ложь">
      <formula>NOT(ISERROR(SEARCH("ложь",AL272)))</formula>
    </cfRule>
    <cfRule type="containsText" priority="90" operator="containsText" text="истина">
      <formula>NOT(ISERROR(SEARCH("истина",AL272)))</formula>
    </cfRule>
  </conditionalFormatting>
  <conditionalFormatting sqref="AK68:AR68">
    <cfRule type="containsText" dxfId="102" priority="211" operator="containsText" text="ложь">
      <formula>NOT(ISERROR(SEARCH("ложь",AK68)))</formula>
    </cfRule>
    <cfRule type="containsText" priority="212" operator="containsText" text="истина">
      <formula>NOT(ISERROR(SEARCH("истина",AK68)))</formula>
    </cfRule>
  </conditionalFormatting>
  <conditionalFormatting sqref="AK15">
    <cfRule type="cellIs" dxfId="101" priority="191" operator="equal">
      <formula>FALSE</formula>
    </cfRule>
  </conditionalFormatting>
  <conditionalFormatting sqref="AK281:AK282">
    <cfRule type="cellIs" dxfId="100" priority="201" operator="equal">
      <formula>FALSE</formula>
    </cfRule>
  </conditionalFormatting>
  <conditionalFormatting sqref="AK242">
    <cfRule type="cellIs" dxfId="99" priority="187" operator="equal">
      <formula>FALSE</formula>
    </cfRule>
  </conditionalFormatting>
  <conditionalFormatting sqref="AK233">
    <cfRule type="cellIs" dxfId="98" priority="159" operator="equal">
      <formula>FALSE</formula>
    </cfRule>
  </conditionalFormatting>
  <conditionalFormatting sqref="AL24:AR24">
    <cfRule type="containsText" dxfId="97" priority="217" operator="containsText" text="ложь">
      <formula>NOT(ISERROR(SEARCH("ложь",AL24)))</formula>
    </cfRule>
    <cfRule type="containsText" priority="218" operator="containsText" text="истина">
      <formula>NOT(ISERROR(SEARCH("истина",AL24)))</formula>
    </cfRule>
  </conditionalFormatting>
  <conditionalFormatting sqref="AK112">
    <cfRule type="cellIs" dxfId="96" priority="196" operator="equal">
      <formula>FALSE</formula>
    </cfRule>
  </conditionalFormatting>
  <conditionalFormatting sqref="AK380">
    <cfRule type="cellIs" dxfId="95" priority="124" operator="equal">
      <formula>FALSE</formula>
    </cfRule>
  </conditionalFormatting>
  <conditionalFormatting sqref="AK21">
    <cfRule type="cellIs" dxfId="94" priority="164" operator="equal">
      <formula>FALSE</formula>
    </cfRule>
  </conditionalFormatting>
  <conditionalFormatting sqref="AK332">
    <cfRule type="cellIs" dxfId="93" priority="131" operator="equal">
      <formula>FALSE</formula>
    </cfRule>
  </conditionalFormatting>
  <conditionalFormatting sqref="AK361">
    <cfRule type="cellIs" dxfId="92" priority="128" operator="equal">
      <formula>FALSE</formula>
    </cfRule>
  </conditionalFormatting>
  <conditionalFormatting sqref="AK45">
    <cfRule type="cellIs" dxfId="91" priority="177" operator="equal">
      <formula>FALSE</formula>
    </cfRule>
  </conditionalFormatting>
  <conditionalFormatting sqref="AK76">
    <cfRule type="cellIs" dxfId="90" priority="106" operator="equal">
      <formula>FALSE</formula>
    </cfRule>
  </conditionalFormatting>
  <conditionalFormatting sqref="AL367:AQ367">
    <cfRule type="containsText" dxfId="89" priority="149" operator="containsText" text="ложь">
      <formula>NOT(ISERROR(SEARCH("ложь",AL367)))</formula>
    </cfRule>
    <cfRule type="containsText" priority="150" operator="containsText" text="истина">
      <formula>NOT(ISERROR(SEARCH("истина",AL367)))</formula>
    </cfRule>
  </conditionalFormatting>
  <conditionalFormatting sqref="AK326">
    <cfRule type="cellIs" dxfId="88" priority="135" operator="equal">
      <formula>FALSE</formula>
    </cfRule>
  </conditionalFormatting>
  <conditionalFormatting sqref="AK272">
    <cfRule type="cellIs" dxfId="87" priority="88" operator="equal">
      <formula>FALSE</formula>
    </cfRule>
  </conditionalFormatting>
  <conditionalFormatting sqref="AK79">
    <cfRule type="cellIs" dxfId="86" priority="199" operator="equal">
      <formula>FALSE</formula>
    </cfRule>
  </conditionalFormatting>
  <conditionalFormatting sqref="AL266:AQ266">
    <cfRule type="containsText" dxfId="85" priority="207" operator="containsText" text="ложь">
      <formula>NOT(ISERROR(SEARCH("ложь",AL266)))</formula>
    </cfRule>
    <cfRule type="containsText" priority="208" operator="containsText" text="истина">
      <formula>NOT(ISERROR(SEARCH("истина",AL266)))</formula>
    </cfRule>
  </conditionalFormatting>
  <conditionalFormatting sqref="AK85:AK94">
    <cfRule type="cellIs" dxfId="84" priority="105" operator="equal">
      <formula>FALSE</formula>
    </cfRule>
  </conditionalFormatting>
  <conditionalFormatting sqref="AK404">
    <cfRule type="cellIs" dxfId="83" priority="123" operator="equal">
      <formula>FALSE</formula>
    </cfRule>
  </conditionalFormatting>
  <conditionalFormatting sqref="AK294">
    <cfRule type="containsText" dxfId="82" priority="162" operator="containsText" text="ложь">
      <formula>NOT(ISERROR(SEARCH("ложь",AK294)))</formula>
    </cfRule>
    <cfRule type="containsText" priority="163" operator="containsText" text="истина">
      <formula>NOT(ISERROR(SEARCH("истина",AK294)))</formula>
    </cfRule>
  </conditionalFormatting>
  <conditionalFormatting sqref="AK401">
    <cfRule type="cellIs" dxfId="81" priority="114" operator="equal">
      <formula>FALSE</formula>
    </cfRule>
  </conditionalFormatting>
  <conditionalFormatting sqref="AK329">
    <cfRule type="cellIs" dxfId="80" priority="132" operator="equal">
      <formula>FALSE</formula>
    </cfRule>
  </conditionalFormatting>
  <conditionalFormatting sqref="AL260:AQ260">
    <cfRule type="containsText" dxfId="79" priority="215" operator="containsText" text="ложь">
      <formula>NOT(ISERROR(SEARCH("ложь",AL260)))</formula>
    </cfRule>
    <cfRule type="containsText" priority="216" operator="containsText" text="истина">
      <formula>NOT(ISERROR(SEARCH("истина",AL260)))</formula>
    </cfRule>
  </conditionalFormatting>
  <conditionalFormatting sqref="AK97 AK100">
    <cfRule type="cellIs" dxfId="78" priority="197" operator="equal">
      <formula>FALSE</formula>
    </cfRule>
  </conditionalFormatting>
  <conditionalFormatting sqref="AK30">
    <cfRule type="cellIs" dxfId="77" priority="175" operator="equal">
      <formula>FALSE</formula>
    </cfRule>
  </conditionalFormatting>
  <conditionalFormatting sqref="AK27">
    <cfRule type="cellIs" dxfId="76" priority="185" operator="equal">
      <formula>FALSE</formula>
    </cfRule>
  </conditionalFormatting>
  <conditionalFormatting sqref="AK355">
    <cfRule type="cellIs" dxfId="75" priority="130" operator="equal">
      <formula>FALSE</formula>
    </cfRule>
  </conditionalFormatting>
  <conditionalFormatting sqref="AK51">
    <cfRule type="cellIs" dxfId="74" priority="176" operator="equal">
      <formula>FALSE</formula>
    </cfRule>
  </conditionalFormatting>
  <conditionalFormatting sqref="AK266">
    <cfRule type="cellIs" dxfId="73" priority="172" operator="equal">
      <formula>FALSE</formula>
    </cfRule>
  </conditionalFormatting>
  <conditionalFormatting sqref="AK316">
    <cfRule type="cellIs" dxfId="72" priority="133" operator="equal">
      <formula>FALSE</formula>
    </cfRule>
  </conditionalFormatting>
  <conditionalFormatting sqref="AK320">
    <cfRule type="cellIs" dxfId="71" priority="145" operator="equal">
      <formula>FALSE</formula>
    </cfRule>
  </conditionalFormatting>
  <conditionalFormatting sqref="AK251">
    <cfRule type="cellIs" dxfId="70" priority="161" operator="equal">
      <formula>FALSE</formula>
    </cfRule>
  </conditionalFormatting>
  <conditionalFormatting sqref="AK63:AK64">
    <cfRule type="cellIs" dxfId="69" priority="158" operator="equal">
      <formula>FALSE</formula>
    </cfRule>
  </conditionalFormatting>
  <conditionalFormatting sqref="AK349">
    <cfRule type="cellIs" dxfId="68" priority="140" operator="equal">
      <formula>FALSE</formula>
    </cfRule>
  </conditionalFormatting>
  <conditionalFormatting sqref="AL369:AQ369">
    <cfRule type="containsText" dxfId="67" priority="147" operator="containsText" text="ложь">
      <formula>NOT(ISERROR(SEARCH("ложь",AL369)))</formula>
    </cfRule>
    <cfRule type="containsText" priority="148" operator="containsText" text="истина">
      <formula>NOT(ISERROR(SEARCH("истина",AL369)))</formula>
    </cfRule>
  </conditionalFormatting>
  <conditionalFormatting sqref="AK367">
    <cfRule type="cellIs" dxfId="66" priority="137" operator="equal">
      <formula>FALSE</formula>
    </cfRule>
  </conditionalFormatting>
  <conditionalFormatting sqref="AK338">
    <cfRule type="cellIs" dxfId="65" priority="142" operator="equal">
      <formula>FALSE</formula>
    </cfRule>
  </conditionalFormatting>
  <conditionalFormatting sqref="AK386">
    <cfRule type="cellIs" dxfId="64" priority="119" operator="equal">
      <formula>FALSE</formula>
    </cfRule>
  </conditionalFormatting>
  <conditionalFormatting sqref="AK410">
    <cfRule type="cellIs" dxfId="63" priority="113" operator="equal">
      <formula>FALSE</formula>
    </cfRule>
  </conditionalFormatting>
  <conditionalFormatting sqref="AK419">
    <cfRule type="cellIs" dxfId="62" priority="110" operator="equal">
      <formula>FALSE</formula>
    </cfRule>
  </conditionalFormatting>
  <conditionalFormatting sqref="AK389">
    <cfRule type="cellIs" dxfId="61" priority="118" operator="equal">
      <formula>FALSE</formula>
    </cfRule>
  </conditionalFormatting>
  <conditionalFormatting sqref="AK278:AK279">
    <cfRule type="cellIs" dxfId="60" priority="202" operator="equal">
      <formula>FALSE</formula>
    </cfRule>
  </conditionalFormatting>
  <conditionalFormatting sqref="AK115">
    <cfRule type="cellIs" dxfId="59" priority="193" operator="equal">
      <formula>FALSE</formula>
    </cfRule>
  </conditionalFormatting>
  <conditionalFormatting sqref="AK416">
    <cfRule type="cellIs" dxfId="58" priority="111" operator="equal">
      <formula>FALSE</formula>
    </cfRule>
  </conditionalFormatting>
  <conditionalFormatting sqref="AK42">
    <cfRule type="cellIs" dxfId="57" priority="184" operator="equal">
      <formula>FALSE</formula>
    </cfRule>
  </conditionalFormatting>
  <conditionalFormatting sqref="AK392">
    <cfRule type="cellIs" dxfId="56" priority="117" operator="equal">
      <formula>FALSE</formula>
    </cfRule>
  </conditionalFormatting>
  <conditionalFormatting sqref="AK230">
    <cfRule type="cellIs" dxfId="55" priority="189" operator="equal">
      <formula>FALSE</formula>
    </cfRule>
  </conditionalFormatting>
  <conditionalFormatting sqref="AK248">
    <cfRule type="cellIs" dxfId="54" priority="154" operator="equal">
      <formula>FALSE</formula>
    </cfRule>
  </conditionalFormatting>
  <conditionalFormatting sqref="AK254">
    <cfRule type="cellIs" dxfId="53" priority="153" operator="equal">
      <formula>FALSE</formula>
    </cfRule>
  </conditionalFormatting>
  <conditionalFormatting sqref="AK395">
    <cfRule type="cellIs" dxfId="52" priority="116" operator="equal">
      <formula>FALSE</formula>
    </cfRule>
  </conditionalFormatting>
  <conditionalFormatting sqref="AK18">
    <cfRule type="cellIs" dxfId="51" priority="160" operator="equal">
      <formula>FALSE</formula>
    </cfRule>
  </conditionalFormatting>
  <conditionalFormatting sqref="AK57:AK58">
    <cfRule type="cellIs" dxfId="50" priority="206" operator="equal">
      <formula>FALSE</formula>
    </cfRule>
  </conditionalFormatting>
  <conditionalFormatting sqref="AK24">
    <cfRule type="cellIs" dxfId="49" priority="190" operator="equal">
      <formula>FALSE</formula>
    </cfRule>
  </conditionalFormatting>
  <conditionalFormatting sqref="AK204">
    <cfRule type="cellIs" dxfId="48" priority="179" operator="equal">
      <formula>FALSE</formula>
    </cfRule>
  </conditionalFormatting>
  <conditionalFormatting sqref="AK12 AK269:AK271">
    <cfRule type="cellIs" dxfId="47" priority="192" operator="equal">
      <formula>FALSE</formula>
    </cfRule>
  </conditionalFormatting>
  <conditionalFormatting sqref="AK398">
    <cfRule type="cellIs" dxfId="46" priority="115" operator="equal">
      <formula>FALSE</formula>
    </cfRule>
  </conditionalFormatting>
  <conditionalFormatting sqref="AK374">
    <cfRule type="cellIs" dxfId="45" priority="121" operator="equal">
      <formula>FALSE</formula>
    </cfRule>
  </conditionalFormatting>
  <conditionalFormatting sqref="AK422">
    <cfRule type="cellIs" dxfId="44" priority="109" operator="equal">
      <formula>FALSE</formula>
    </cfRule>
  </conditionalFormatting>
  <conditionalFormatting sqref="AK60:AK61">
    <cfRule type="cellIs" dxfId="43" priority="205" operator="equal">
      <formula>FALSE</formula>
    </cfRule>
  </conditionalFormatting>
  <conditionalFormatting sqref="AK287">
    <cfRule type="cellIs" dxfId="42" priority="78" operator="equal">
      <formula>FALSE</formula>
    </cfRule>
  </conditionalFormatting>
  <conditionalFormatting sqref="AK36">
    <cfRule type="cellIs" dxfId="41" priority="76" operator="equal">
      <formula>FALSE</formula>
    </cfRule>
  </conditionalFormatting>
  <conditionalFormatting sqref="AK33">
    <cfRule type="cellIs" dxfId="40" priority="75" operator="equal">
      <formula>FALSE</formula>
    </cfRule>
  </conditionalFormatting>
  <conditionalFormatting sqref="AK103">
    <cfRule type="cellIs" dxfId="39" priority="65" operator="equal">
      <formula>FALSE</formula>
    </cfRule>
  </conditionalFormatting>
  <conditionalFormatting sqref="AK109:AK110">
    <cfRule type="cellIs" dxfId="38" priority="64" operator="equal">
      <formula>FALSE</formula>
    </cfRule>
  </conditionalFormatting>
  <conditionalFormatting sqref="AK106">
    <cfRule type="cellIs" dxfId="37" priority="63" operator="equal">
      <formula>FALSE</formula>
    </cfRule>
  </conditionalFormatting>
  <conditionalFormatting sqref="AK161">
    <cfRule type="cellIs" dxfId="36" priority="62" operator="equal">
      <formula>FALSE</formula>
    </cfRule>
  </conditionalFormatting>
  <conditionalFormatting sqref="AK118:AK119">
    <cfRule type="cellIs" dxfId="35" priority="61" operator="equal">
      <formula>FALSE</formula>
    </cfRule>
  </conditionalFormatting>
  <conditionalFormatting sqref="AK136">
    <cfRule type="cellIs" dxfId="34" priority="58" operator="equal">
      <formula>FALSE</formula>
    </cfRule>
  </conditionalFormatting>
  <conditionalFormatting sqref="AK139">
    <cfRule type="cellIs" dxfId="33" priority="55" operator="equal">
      <formula>FALSE</formula>
    </cfRule>
  </conditionalFormatting>
  <conditionalFormatting sqref="AK133">
    <cfRule type="cellIs" dxfId="32" priority="56" operator="equal">
      <formula>FALSE</formula>
    </cfRule>
  </conditionalFormatting>
  <conditionalFormatting sqref="AK127">
    <cfRule type="cellIs" dxfId="31" priority="57" operator="equal">
      <formula>FALSE</formula>
    </cfRule>
  </conditionalFormatting>
  <conditionalFormatting sqref="AK124:AK126 AK130">
    <cfRule type="cellIs" dxfId="30" priority="59" operator="equal">
      <formula>FALSE</formula>
    </cfRule>
  </conditionalFormatting>
  <conditionalFormatting sqref="AK66:AR66">
    <cfRule type="containsText" dxfId="29" priority="51" operator="containsText" text="ложь">
      <formula>NOT(ISERROR(SEARCH("ложь",AK66)))</formula>
    </cfRule>
    <cfRule type="containsText" priority="52" operator="containsText" text="истина">
      <formula>NOT(ISERROR(SEARCH("истина",AK66)))</formula>
    </cfRule>
  </conditionalFormatting>
  <conditionalFormatting sqref="AK121:AR121">
    <cfRule type="containsText" dxfId="28" priority="49" operator="containsText" text="ложь">
      <formula>NOT(ISERROR(SEARCH("ложь",AK121)))</formula>
    </cfRule>
    <cfRule type="containsText" priority="50" operator="containsText" text="истина">
      <formula>NOT(ISERROR(SEARCH("истина",AK121)))</formula>
    </cfRule>
  </conditionalFormatting>
  <conditionalFormatting sqref="AK145:AR145">
    <cfRule type="containsText" dxfId="27" priority="47" operator="containsText" text="ложь">
      <formula>NOT(ISERROR(SEARCH("ложь",AK145)))</formula>
    </cfRule>
    <cfRule type="containsText" priority="48" operator="containsText" text="истина">
      <formula>NOT(ISERROR(SEARCH("истина",AK145)))</formula>
    </cfRule>
  </conditionalFormatting>
  <conditionalFormatting sqref="AK142">
    <cfRule type="cellIs" dxfId="26" priority="32" operator="equal">
      <formula>FALSE</formula>
    </cfRule>
  </conditionalFormatting>
  <conditionalFormatting sqref="AK239">
    <cfRule type="cellIs" dxfId="25" priority="31" operator="equal">
      <formula>FALSE</formula>
    </cfRule>
  </conditionalFormatting>
  <conditionalFormatting sqref="AK245">
    <cfRule type="cellIs" dxfId="24" priority="30" operator="equal">
      <formula>FALSE</formula>
    </cfRule>
  </conditionalFormatting>
  <conditionalFormatting sqref="AK54:AK55">
    <cfRule type="cellIs" dxfId="23" priority="29" operator="equal">
      <formula>FALSE</formula>
    </cfRule>
  </conditionalFormatting>
  <conditionalFormatting sqref="AK39">
    <cfRule type="cellIs" dxfId="22" priority="28" operator="equal">
      <formula>FALSE</formula>
    </cfRule>
  </conditionalFormatting>
  <conditionalFormatting sqref="AK164">
    <cfRule type="cellIs" dxfId="21" priority="27" operator="equal">
      <formula>FALSE</formula>
    </cfRule>
  </conditionalFormatting>
  <conditionalFormatting sqref="AK149">
    <cfRule type="cellIs" dxfId="20" priority="26" operator="equal">
      <formula>FALSE</formula>
    </cfRule>
  </conditionalFormatting>
  <conditionalFormatting sqref="AK152">
    <cfRule type="cellIs" dxfId="19" priority="25" operator="equal">
      <formula>FALSE</formula>
    </cfRule>
  </conditionalFormatting>
  <conditionalFormatting sqref="AK155">
    <cfRule type="cellIs" dxfId="18" priority="24" operator="equal">
      <formula>FALSE</formula>
    </cfRule>
  </conditionalFormatting>
  <conditionalFormatting sqref="AK158">
    <cfRule type="cellIs" dxfId="17" priority="23" operator="equal">
      <formula>FALSE</formula>
    </cfRule>
  </conditionalFormatting>
  <conditionalFormatting sqref="AK168">
    <cfRule type="cellIs" dxfId="16" priority="22" operator="equal">
      <formula>FALSE</formula>
    </cfRule>
  </conditionalFormatting>
  <conditionalFormatting sqref="AK171">
    <cfRule type="cellIs" dxfId="15" priority="21" operator="equal">
      <formula>FALSE</formula>
    </cfRule>
  </conditionalFormatting>
  <conditionalFormatting sqref="AK174">
    <cfRule type="cellIs" dxfId="14" priority="20" operator="equal">
      <formula>FALSE</formula>
    </cfRule>
  </conditionalFormatting>
  <conditionalFormatting sqref="AK177">
    <cfRule type="cellIs" dxfId="13" priority="19" operator="equal">
      <formula>FALSE</formula>
    </cfRule>
  </conditionalFormatting>
  <conditionalFormatting sqref="AK180">
    <cfRule type="cellIs" dxfId="12" priority="18" operator="equal">
      <formula>FALSE</formula>
    </cfRule>
  </conditionalFormatting>
  <conditionalFormatting sqref="AK183">
    <cfRule type="cellIs" dxfId="11" priority="17" operator="equal">
      <formula>FALSE</formula>
    </cfRule>
  </conditionalFormatting>
  <conditionalFormatting sqref="AK186">
    <cfRule type="cellIs" dxfId="10" priority="16" operator="equal">
      <formula>FALSE</formula>
    </cfRule>
  </conditionalFormatting>
  <conditionalFormatting sqref="AK189">
    <cfRule type="cellIs" dxfId="9" priority="15" operator="equal">
      <formula>FALSE</formula>
    </cfRule>
  </conditionalFormatting>
  <conditionalFormatting sqref="AK192">
    <cfRule type="cellIs" dxfId="8" priority="14" operator="equal">
      <formula>FALSE</formula>
    </cfRule>
  </conditionalFormatting>
  <conditionalFormatting sqref="AK195">
    <cfRule type="cellIs" dxfId="7" priority="13" operator="equal">
      <formula>FALSE</formula>
    </cfRule>
  </conditionalFormatting>
  <conditionalFormatting sqref="AK198">
    <cfRule type="cellIs" dxfId="6" priority="12" operator="equal">
      <formula>FALSE</formula>
    </cfRule>
  </conditionalFormatting>
  <conditionalFormatting sqref="AK201">
    <cfRule type="cellIs" dxfId="5" priority="11" operator="equal">
      <formula>FALSE</formula>
    </cfRule>
  </conditionalFormatting>
  <conditionalFormatting sqref="AK211:AR211">
    <cfRule type="containsText" dxfId="4" priority="9" operator="containsText" text="ложь">
      <formula>NOT(ISERROR(SEARCH("ложь",AK211)))</formula>
    </cfRule>
    <cfRule type="containsText" priority="10" operator="containsText" text="истина">
      <formula>NOT(ISERROR(SEARCH("истина",AK211)))</formula>
    </cfRule>
  </conditionalFormatting>
  <conditionalFormatting sqref="AK213:AR213">
    <cfRule type="containsText" dxfId="3" priority="7" operator="containsText" text="ложь">
      <formula>NOT(ISERROR(SEARCH("ложь",AK213)))</formula>
    </cfRule>
    <cfRule type="containsText" priority="8" operator="containsText" text="истина">
      <formula>NOT(ISERROR(SEARCH("истина",AK213)))</formula>
    </cfRule>
  </conditionalFormatting>
  <conditionalFormatting sqref="AK215:AR215">
    <cfRule type="containsText" dxfId="2" priority="5" operator="containsText" text="ложь">
      <formula>NOT(ISERROR(SEARCH("ложь",AK215)))</formula>
    </cfRule>
    <cfRule type="containsText" priority="6" operator="containsText" text="истина">
      <formula>NOT(ISERROR(SEARCH("истина",AK215)))</formula>
    </cfRule>
  </conditionalFormatting>
  <conditionalFormatting sqref="AK209:AR209">
    <cfRule type="containsText" dxfId="1" priority="3" operator="containsText" text="ложь">
      <formula>NOT(ISERROR(SEARCH("ложь",AK209)))</formula>
    </cfRule>
    <cfRule type="containsText" priority="4" operator="containsText" text="истина">
      <formula>NOT(ISERROR(SEARCH("истина",AK209)))</formula>
    </cfRule>
  </conditionalFormatting>
  <conditionalFormatting sqref="AK207:AR207">
    <cfRule type="containsText" dxfId="0" priority="1" operator="containsText" text="ложь">
      <formula>NOT(ISERROR(SEARCH("ложь",AK207)))</formula>
    </cfRule>
    <cfRule type="containsText" priority="2" operator="containsText" text="истина">
      <formula>NOT(ISERROR(SEARCH("истина",AK207)))</formula>
    </cfRule>
  </conditionalFormatting>
  <printOptions horizontalCentered="1"/>
  <pageMargins left="0.23622047244094491" right="0.23622047244094491" top="0.74803149606299213" bottom="0.74803149606299213" header="0.31496062992125984" footer="0.31496062992125984"/>
  <pageSetup paperSize="9" scale="64" fitToHeight="0" orientation="landscape" r:id="rId1"/>
  <rowBreaks count="6" manualBreakCount="6">
    <brk id="47" max="35" man="1"/>
    <brk id="96" max="35" man="1"/>
    <brk id="146" max="35" man="1"/>
    <brk id="194" max="35" man="1"/>
    <brk id="227" max="35" man="1"/>
    <brk id="293" max="7386" man="1"/>
  </rowBreaks>
  <colBreaks count="1" manualBreakCount="1">
    <brk id="36" max="378" man="1"/>
  </col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1"/>
  <sheetViews>
    <sheetView workbookViewId="0">
      <selection activeCell="B27" sqref="B27"/>
    </sheetView>
  </sheetViews>
  <sheetFormatPr defaultColWidth="9.140625" defaultRowHeight="15" x14ac:dyDescent="0.25"/>
  <cols>
    <col min="1" max="1" width="7.7109375" style="87" customWidth="1"/>
    <col min="2" max="2" width="76.42578125" style="87" customWidth="1"/>
    <col min="3" max="3" width="18.42578125" style="87" customWidth="1"/>
    <col min="4" max="4" width="17.85546875" style="87" customWidth="1"/>
    <col min="5" max="5" width="25.85546875" style="87" customWidth="1"/>
    <col min="6" max="6" width="17" style="87" customWidth="1"/>
    <col min="7" max="16384" width="9.140625" style="87"/>
  </cols>
  <sheetData>
    <row r="1" spans="1:6" ht="36" customHeight="1" x14ac:dyDescent="0.25">
      <c r="A1" s="1535" t="s">
        <v>315</v>
      </c>
      <c r="B1" s="1535"/>
      <c r="C1" s="1535"/>
      <c r="D1" s="1535"/>
      <c r="E1" s="1535"/>
      <c r="F1" s="1535"/>
    </row>
    <row r="2" spans="1:6" ht="18.75" customHeight="1" x14ac:dyDescent="0.25">
      <c r="A2" s="1535" t="s">
        <v>316</v>
      </c>
      <c r="B2" s="1535"/>
      <c r="C2" s="1535"/>
      <c r="D2" s="1535"/>
      <c r="E2" s="1535"/>
      <c r="F2" s="1535"/>
    </row>
    <row r="3" spans="1:6" ht="36.75" customHeight="1" x14ac:dyDescent="0.25">
      <c r="A3" s="1536" t="s">
        <v>133</v>
      </c>
      <c r="B3" s="1536"/>
      <c r="C3" s="1536"/>
      <c r="D3" s="1536"/>
      <c r="E3" s="1536"/>
      <c r="F3" s="1536"/>
    </row>
    <row r="4" spans="1:6" ht="37.5" x14ac:dyDescent="0.25">
      <c r="A4" s="88" t="s">
        <v>127</v>
      </c>
      <c r="B4" s="88" t="s">
        <v>128</v>
      </c>
      <c r="C4" s="88" t="s">
        <v>129</v>
      </c>
      <c r="D4" s="88" t="s">
        <v>130</v>
      </c>
      <c r="E4" s="88" t="s">
        <v>131</v>
      </c>
      <c r="F4" s="88" t="s">
        <v>132</v>
      </c>
    </row>
    <row r="5" spans="1:6" ht="39.950000000000003" customHeight="1" x14ac:dyDescent="0.3">
      <c r="A5" s="88">
        <v>1</v>
      </c>
      <c r="B5" s="89" t="s">
        <v>120</v>
      </c>
      <c r="C5" s="90"/>
      <c r="D5" s="90"/>
      <c r="E5" s="90"/>
      <c r="F5" s="90"/>
    </row>
    <row r="6" spans="1:6" ht="39.950000000000003" customHeight="1" x14ac:dyDescent="0.3">
      <c r="A6" s="88">
        <f>1+A5</f>
        <v>2</v>
      </c>
      <c r="B6" s="89" t="s">
        <v>208</v>
      </c>
      <c r="C6" s="90"/>
      <c r="D6" s="90"/>
      <c r="E6" s="90"/>
      <c r="F6" s="90"/>
    </row>
    <row r="7" spans="1:6" ht="39.950000000000003" customHeight="1" x14ac:dyDescent="0.3">
      <c r="A7" s="88">
        <f t="shared" ref="A7:A17" si="0">1+A6</f>
        <v>3</v>
      </c>
      <c r="B7" s="89" t="s">
        <v>121</v>
      </c>
      <c r="C7" s="90"/>
      <c r="D7" s="90"/>
      <c r="E7" s="90"/>
      <c r="F7" s="90"/>
    </row>
    <row r="8" spans="1:6" ht="39.950000000000003" customHeight="1" x14ac:dyDescent="0.3">
      <c r="A8" s="88">
        <f t="shared" si="0"/>
        <v>4</v>
      </c>
      <c r="B8" s="89" t="s">
        <v>122</v>
      </c>
      <c r="C8" s="90"/>
      <c r="D8" s="90"/>
      <c r="E8" s="90"/>
      <c r="F8" s="90"/>
    </row>
    <row r="9" spans="1:6" ht="39.950000000000003" customHeight="1" x14ac:dyDescent="0.3">
      <c r="A9" s="88">
        <f t="shared" si="0"/>
        <v>5</v>
      </c>
      <c r="B9" s="89" t="s">
        <v>123</v>
      </c>
      <c r="C9" s="90"/>
      <c r="D9" s="90"/>
      <c r="E9" s="90"/>
      <c r="F9" s="90"/>
    </row>
    <row r="10" spans="1:6" ht="39.950000000000003" customHeight="1" x14ac:dyDescent="0.3">
      <c r="A10" s="88">
        <f t="shared" si="0"/>
        <v>6</v>
      </c>
      <c r="B10" s="89" t="s">
        <v>319</v>
      </c>
      <c r="C10" s="90"/>
      <c r="D10" s="90"/>
      <c r="E10" s="90"/>
      <c r="F10" s="90"/>
    </row>
    <row r="11" spans="1:6" ht="39.950000000000003" customHeight="1" x14ac:dyDescent="0.3">
      <c r="A11" s="88">
        <f t="shared" si="0"/>
        <v>7</v>
      </c>
      <c r="B11" s="89" t="s">
        <v>320</v>
      </c>
      <c r="C11" s="90"/>
      <c r="D11" s="90"/>
      <c r="E11" s="90"/>
      <c r="F11" s="90"/>
    </row>
    <row r="12" spans="1:6" ht="39.950000000000003" customHeight="1" x14ac:dyDescent="0.3">
      <c r="A12" s="88">
        <f t="shared" si="0"/>
        <v>8</v>
      </c>
      <c r="B12" s="89" t="s">
        <v>191</v>
      </c>
      <c r="C12" s="90"/>
      <c r="D12" s="90"/>
      <c r="E12" s="90"/>
      <c r="F12" s="90"/>
    </row>
    <row r="13" spans="1:6" ht="39.950000000000003" customHeight="1" x14ac:dyDescent="0.3">
      <c r="A13" s="88">
        <f t="shared" si="0"/>
        <v>9</v>
      </c>
      <c r="B13" s="89" t="s">
        <v>124</v>
      </c>
      <c r="C13" s="90"/>
      <c r="D13" s="90"/>
      <c r="E13" s="90"/>
      <c r="F13" s="90"/>
    </row>
    <row r="14" spans="1:6" ht="39.950000000000003" customHeight="1" x14ac:dyDescent="0.3">
      <c r="A14" s="88">
        <f t="shared" si="0"/>
        <v>10</v>
      </c>
      <c r="B14" s="89" t="s">
        <v>124</v>
      </c>
      <c r="C14" s="90"/>
      <c r="D14" s="90"/>
      <c r="E14" s="90"/>
      <c r="F14" s="90"/>
    </row>
    <row r="15" spans="1:6" ht="39.950000000000003" customHeight="1" x14ac:dyDescent="0.3">
      <c r="A15" s="88">
        <f t="shared" si="0"/>
        <v>11</v>
      </c>
      <c r="B15" s="89" t="s">
        <v>322</v>
      </c>
      <c r="C15" s="90"/>
      <c r="D15" s="90"/>
      <c r="E15" s="90"/>
      <c r="F15" s="90"/>
    </row>
    <row r="16" spans="1:6" ht="39.950000000000003" customHeight="1" x14ac:dyDescent="0.3">
      <c r="A16" s="88">
        <f t="shared" si="0"/>
        <v>12</v>
      </c>
      <c r="B16" s="89" t="s">
        <v>125</v>
      </c>
      <c r="C16" s="90"/>
      <c r="D16" s="90"/>
      <c r="E16" s="90"/>
      <c r="F16" s="90"/>
    </row>
    <row r="17" spans="1:6" ht="39.950000000000003" customHeight="1" x14ac:dyDescent="0.3">
      <c r="A17" s="88">
        <f t="shared" si="0"/>
        <v>13</v>
      </c>
      <c r="B17" s="89" t="s">
        <v>134</v>
      </c>
      <c r="C17" s="90"/>
      <c r="D17" s="90"/>
      <c r="E17" s="90"/>
      <c r="F17" s="90"/>
    </row>
    <row r="18" spans="1:6" ht="39.950000000000003" customHeight="1" x14ac:dyDescent="0.3">
      <c r="A18" s="88" t="s">
        <v>321</v>
      </c>
      <c r="B18" s="89" t="s">
        <v>126</v>
      </c>
      <c r="C18" s="90"/>
      <c r="D18" s="90"/>
      <c r="E18" s="90"/>
      <c r="F18" s="90"/>
    </row>
    <row r="19" spans="1:6" ht="39.950000000000003" customHeight="1" x14ac:dyDescent="0.3">
      <c r="A19" s="116" t="s">
        <v>323</v>
      </c>
      <c r="B19" s="89" t="s">
        <v>192</v>
      </c>
      <c r="C19" s="90"/>
      <c r="D19" s="90"/>
      <c r="E19" s="90"/>
      <c r="F19" s="90"/>
    </row>
    <row r="20" spans="1:6" ht="18.75" customHeight="1" x14ac:dyDescent="0.25">
      <c r="A20" s="1537" t="s">
        <v>324</v>
      </c>
      <c r="B20" s="1539" t="s">
        <v>229</v>
      </c>
      <c r="C20" s="1541"/>
      <c r="D20" s="1541"/>
      <c r="E20" s="1541"/>
      <c r="F20" s="1541"/>
    </row>
    <row r="21" spans="1:6" ht="18.75" customHeight="1" x14ac:dyDescent="0.25">
      <c r="A21" s="1538"/>
      <c r="B21" s="1540"/>
      <c r="C21" s="1542"/>
      <c r="D21" s="1542"/>
      <c r="E21" s="1542"/>
      <c r="F21" s="1542"/>
    </row>
  </sheetData>
  <mergeCells count="9">
    <mergeCell ref="A1:F1"/>
    <mergeCell ref="A2:F2"/>
    <mergeCell ref="A3:F3"/>
    <mergeCell ref="A20:A21"/>
    <mergeCell ref="B20:B21"/>
    <mergeCell ref="C20:C21"/>
    <mergeCell ref="D20:D21"/>
    <mergeCell ref="E20:E21"/>
    <mergeCell ref="F20:F21"/>
  </mergeCells>
  <printOptions horizontalCentered="1"/>
  <pageMargins left="0.70866141732283472" right="0.70866141732283472" top="0.74803149606299213" bottom="0.74803149606299213" header="0.31496062992125984" footer="0.31496062992125984"/>
  <pageSetup paperSize="9" scale="6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6</vt:i4>
      </vt:variant>
      <vt:variant>
        <vt:lpstr>Іменовані діапазони</vt:lpstr>
      </vt:variant>
      <vt:variant>
        <vt:i4>5</vt:i4>
      </vt:variant>
    </vt:vector>
  </HeadingPairs>
  <TitlesOfParts>
    <vt:vector size="11" baseType="lpstr">
      <vt:lpstr>Тітул ЕРРАО</vt:lpstr>
      <vt:lpstr>Тітул БПВПОСЗ</vt:lpstr>
      <vt:lpstr>Графік навчального процесу</vt:lpstr>
      <vt:lpstr>2026  БП </vt:lpstr>
      <vt:lpstr>2026  ЕРРАО</vt:lpstr>
      <vt:lpstr>Аркуш погодження</vt:lpstr>
      <vt:lpstr>'2026  БП '!Область_друку</vt:lpstr>
      <vt:lpstr>'2026  ЕРРАО'!Область_друку</vt:lpstr>
      <vt:lpstr>'Графік навчального процесу'!Область_друку</vt:lpstr>
      <vt:lpstr>'Тітул БПВПОСЗ'!Область_друку</vt:lpstr>
      <vt:lpstr>'Тітул ЕРРАО'!Область_друку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M2102J20SG</dc:creator>
  <cp:lastModifiedBy>Будур Олег Миколайович</cp:lastModifiedBy>
  <cp:lastPrinted>2026-05-14T05:05:52Z</cp:lastPrinted>
  <dcterms:created xsi:type="dcterms:W3CDTF">2006-09-15T21:00:00Z</dcterms:created>
  <dcterms:modified xsi:type="dcterms:W3CDTF">2026-07-01T07:45:44Z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4818f1b50fea4b809a1c4a6c01485a70</vt:lpwstr>
  </property>
</Properties>
</file>